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SEPTIEMBRE\"/>
    </mc:Choice>
  </mc:AlternateContent>
  <xr:revisionPtr revIDLastSave="0" documentId="13_ncr:1_{0303F135-080C-4207-92C1-A6EDAA6B2C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ridad" sheetId="2" r:id="rId1"/>
    <sheet name="Sheet1" sheetId="1" r:id="rId2"/>
  </sheets>
  <externalReferences>
    <externalReference r:id="rId3"/>
  </externalReferences>
  <definedNames>
    <definedName name="_xlnm.Print_Area" localSheetId="0">Seguridad!$A$1:$O$40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2" l="1"/>
  <c r="K25" i="2"/>
  <c r="H25" i="2"/>
  <c r="G25" i="2"/>
  <c r="F25" i="2"/>
  <c r="E25" i="2"/>
  <c r="O24" i="2"/>
  <c r="I24" i="2"/>
  <c r="O23" i="2"/>
  <c r="I23" i="2"/>
  <c r="O22" i="2"/>
  <c r="I22" i="2"/>
  <c r="O21" i="2"/>
  <c r="I21" i="2"/>
  <c r="O20" i="2"/>
  <c r="O19" i="2"/>
  <c r="O18" i="2"/>
  <c r="M17" i="2"/>
  <c r="N17" i="2" s="1"/>
  <c r="O17" i="2" s="1"/>
  <c r="I17" i="2"/>
  <c r="M16" i="2"/>
  <c r="N16" i="2" s="1"/>
  <c r="O16" i="2" s="1"/>
  <c r="I16" i="2"/>
  <c r="M15" i="2"/>
  <c r="N15" i="2" s="1"/>
  <c r="O15" i="2" s="1"/>
  <c r="I15" i="2"/>
  <c r="M14" i="2"/>
  <c r="N14" i="2" s="1"/>
  <c r="O14" i="2" s="1"/>
  <c r="I14" i="2"/>
  <c r="M13" i="2"/>
  <c r="N13" i="2" s="1"/>
  <c r="O13" i="2" s="1"/>
  <c r="I13" i="2"/>
  <c r="M12" i="2"/>
  <c r="N12" i="2" s="1"/>
  <c r="O12" i="2" s="1"/>
  <c r="I12" i="2"/>
  <c r="M11" i="2"/>
  <c r="N11" i="2" s="1"/>
  <c r="O11" i="2" s="1"/>
  <c r="I11" i="2"/>
  <c r="M10" i="2"/>
  <c r="N10" i="2" s="1"/>
  <c r="O10" i="2" s="1"/>
  <c r="I10" i="2"/>
  <c r="M9" i="2"/>
  <c r="M25" i="2" s="1"/>
  <c r="I9" i="2"/>
  <c r="M8" i="2"/>
  <c r="N8" i="2" s="1"/>
  <c r="O8" i="2" s="1"/>
  <c r="J8" i="2"/>
  <c r="J25" i="2" s="1"/>
  <c r="I8" i="2"/>
  <c r="N7" i="2"/>
  <c r="O7" i="2" s="1"/>
  <c r="M7" i="2"/>
  <c r="I7" i="2"/>
  <c r="N6" i="2"/>
  <c r="M6" i="2"/>
  <c r="I6" i="2"/>
  <c r="I25" i="2" s="1"/>
  <c r="O6" i="2" l="1"/>
  <c r="N9" i="2"/>
  <c r="O9" i="2" s="1"/>
  <c r="O25" i="2" l="1"/>
  <c r="N25" i="2"/>
</calcChain>
</file>

<file path=xl/sharedStrings.xml><?xml version="1.0" encoding="utf-8"?>
<sst xmlns="http://schemas.openxmlformats.org/spreadsheetml/2006/main" count="84" uniqueCount="35">
  <si>
    <t>Unidad de Análisis Financiero</t>
  </si>
  <si>
    <t>Nómina Personal de Vigilancia Septiembre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</si>
  <si>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</si>
  <si>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</si>
  <si>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</si>
  <si>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</si>
  <si>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</si>
  <si>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</si>
  <si>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</si>
  <si>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</si>
  <si>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</si>
  <si>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</si>
  <si>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</si>
  <si>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</si>
  <si>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</si>
  <si>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</si>
  <si>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</si>
  <si>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División Seguridad Física</t>
  </si>
  <si>
    <t>Encargado Div. Seguridad Física</t>
  </si>
  <si>
    <t>M</t>
  </si>
  <si>
    <t xml:space="preserve">Seguridad del Despacho </t>
  </si>
  <si>
    <t>Supervisor de Seguridad</t>
  </si>
  <si>
    <t>Seguridad</t>
  </si>
  <si>
    <t xml:space="preserve">Vigilante </t>
  </si>
  <si>
    <t>F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</si>
  <si>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</si>
  <si>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</si>
  <si>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</si>
  <si>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</si>
  <si>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</si>
  <si>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</si>
  <si>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</si>
  <si>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</si>
  <si>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Contador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</si>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</sst>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u/>
      <sz val="11"/>
      <color theme="1"/>
      <name val="Open Sans"/>
    </font>
    <font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3" fontId="5" fillId="0" borderId="4" xfId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3" fontId="5" fillId="0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7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43" fontId="4" fillId="0" borderId="0" xfId="0" applyNumberFormat="1" applyFont="1"/>
  </cellXfs>
  <cellStyles count="2">
    <cellStyle name="Millares 2" xfId="1" xr:uid="{DDD254C8-CF1C-4112-B67D-F0C523877ED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457199</xdr:colOff>
      <xdr:row>0</xdr:row>
      <xdr:rowOff>0</xdr:rowOff>
    </xdr:from>
    <xdr:ext cx="2404872" cy="795528"/>
    <xdr:pic>
      <xdr:nvPicPr>
        <xdr:cNvPr id="2" name="Imagen 1">
          <a:extLst>
            <a:ext uri="{FF2B5EF4-FFF2-40B4-BE49-F238E27FC236}">
              <a16:creationId xmlns:a16="http://schemas.microsoft.com/office/drawing/2014/main" id="{CD1D436A-A750-49B7-BC57-7454AFB2417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0"/>
          <a:ext cx="2404872" cy="79552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C1FFB-1BAD-4494-A5EF-AED7CCCA190F}">
  <sheetPr codeName="Hoja5"/>
  <dimension ref="A2:S38"/>
  <sheetViews>
    <sheetView showGridLines="0" tabSelected="1" zoomScaleNormal="100" workbookViewId="0">
      <selection activeCell="C29" sqref="C29"/>
    </sheetView>
  </sheetViews>
  <sheetFormatPr baseColWidth="10" defaultColWidth="11.42578125" defaultRowHeight="15.75" x14ac:dyDescent="0.25"/>
  <cols>
    <col min="1" max="1" width="6.85546875" style="36" customWidth="1"/>
    <col min="2" max="2" width="31.42578125" style="36" customWidth="1"/>
    <col min="3" max="3" width="32.85546875" style="3" bestFit="1" customWidth="1"/>
    <col min="4" max="4" width="9" style="3" customWidth="1"/>
    <col min="5" max="10" width="15.7109375" style="3" customWidth="1"/>
    <col min="11" max="11" width="19.42578125" style="3" customWidth="1"/>
    <col min="12" max="15" width="15.7109375" style="3" customWidth="1"/>
    <col min="16" max="16" width="10.28515625" style="3" customWidth="1"/>
    <col min="17" max="17" width="54" style="3" customWidth="1"/>
    <col min="18" max="18" width="57.5703125" style="3" bestFit="1" customWidth="1"/>
    <col min="19" max="19" width="13.140625" style="3" bestFit="1" customWidth="1"/>
    <col min="20" max="20" width="11.42578125" style="3"/>
    <col min="21" max="21" width="23.140625" style="3" bestFit="1" customWidth="1"/>
    <col min="22" max="16384" width="11.42578125" style="3"/>
  </cols>
  <sheetData>
    <row r="2" spans="1:19" ht="18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9" ht="18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 ht="18.75" x14ac:dyDescent="0.4">
      <c r="A4" s="4"/>
      <c r="B4" s="4"/>
      <c r="C4" s="5"/>
      <c r="D4" s="5"/>
      <c r="E4" s="6"/>
      <c r="F4" s="5"/>
      <c r="G4" s="5"/>
      <c r="H4" s="5"/>
      <c r="I4" s="5"/>
      <c r="J4" s="6"/>
      <c r="K4" s="6"/>
      <c r="L4" s="7"/>
      <c r="M4" s="7"/>
      <c r="N4" s="6"/>
      <c r="O4" s="6"/>
      <c r="P4" s="8"/>
      <c r="Q4" s="8"/>
      <c r="R4" s="8"/>
      <c r="S4" s="8"/>
    </row>
    <row r="5" spans="1:19" s="10" customFormat="1" ht="56.25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</row>
    <row r="6" spans="1:19" s="10" customFormat="1" ht="21" customHeight="1" x14ac:dyDescent="0.25">
      <c r="A6" s="11">
        <v>1</v>
      </c>
      <c r="B6" s="12" t="s">
        <v>17</v>
      </c>
      <c r="C6" s="13" t="s">
        <v>18</v>
      </c>
      <c r="D6" s="14" t="s">
        <v>19</v>
      </c>
      <c r="E6" s="15">
        <v>90000</v>
      </c>
      <c r="F6" s="15">
        <v>0</v>
      </c>
      <c r="G6" s="15">
        <v>0</v>
      </c>
      <c r="H6" s="15"/>
      <c r="I6" s="15">
        <f>+E6-(F6+G6+H6)</f>
        <v>90000</v>
      </c>
      <c r="J6" s="15">
        <v>11082.87</v>
      </c>
      <c r="K6" s="15"/>
      <c r="L6" s="15"/>
      <c r="M6" s="15">
        <f>+H6+K6+L6</f>
        <v>0</v>
      </c>
      <c r="N6" s="15">
        <f>+F6+G6+J6+M6</f>
        <v>11082.87</v>
      </c>
      <c r="O6" s="15">
        <f>+E6-N6</f>
        <v>78917.13</v>
      </c>
    </row>
    <row r="7" spans="1:19" s="18" customFormat="1" ht="21" customHeight="1" x14ac:dyDescent="0.25">
      <c r="A7" s="11">
        <v>2</v>
      </c>
      <c r="B7" s="12" t="s">
        <v>17</v>
      </c>
      <c r="C7" s="16" t="s">
        <v>20</v>
      </c>
      <c r="D7" s="14" t="s">
        <v>19</v>
      </c>
      <c r="E7" s="17">
        <v>45000</v>
      </c>
      <c r="F7" s="17">
        <v>0</v>
      </c>
      <c r="G7" s="17">
        <v>0</v>
      </c>
      <c r="H7" s="17"/>
      <c r="I7" s="17">
        <f>+E7-(F7+G7+H7)</f>
        <v>45000</v>
      </c>
      <c r="J7" s="17">
        <v>1547.25</v>
      </c>
      <c r="K7" s="17"/>
      <c r="L7" s="17"/>
      <c r="M7" s="17">
        <f>+H7+K7+L7</f>
        <v>0</v>
      </c>
      <c r="N7" s="17">
        <f>+F7+G7+J7+M7</f>
        <v>1547.25</v>
      </c>
      <c r="O7" s="17">
        <f>+E7-N7</f>
        <v>43452.75</v>
      </c>
    </row>
    <row r="8" spans="1:19" s="18" customFormat="1" ht="21" customHeight="1" x14ac:dyDescent="0.25">
      <c r="A8" s="11">
        <v>3</v>
      </c>
      <c r="B8" s="12" t="s">
        <v>17</v>
      </c>
      <c r="C8" s="13" t="s">
        <v>21</v>
      </c>
      <c r="D8" s="14" t="s">
        <v>19</v>
      </c>
      <c r="E8" s="17">
        <v>40000</v>
      </c>
      <c r="F8" s="17">
        <v>0</v>
      </c>
      <c r="G8" s="17">
        <v>0</v>
      </c>
      <c r="H8" s="17"/>
      <c r="I8" s="17">
        <f>+E8-(F8+G8+H8)</f>
        <v>40000</v>
      </c>
      <c r="J8" s="17">
        <f>IF(I8&lt;=[1]Datos!$G$7,"0",IF(I8&lt;=[1]Datos!$G$8,(I8-[1]Datos!$F$8)*[1]Datos!$I$6,IF(I8&lt;=[1]Datos!$G$9,[1]Datos!$I$8+(I8-[1]Datos!$F$9)*[1]Datos!$J$6,IF(I8&gt;=[1]Datos!$F$10,([1]Datos!$I$8+[1]Datos!$J$8)+(I8-[1]Datos!$F$10)*[1]Datos!$K$6))))</f>
        <v>797.24849999999969</v>
      </c>
      <c r="K8" s="17"/>
      <c r="L8" s="17"/>
      <c r="M8" s="17">
        <f>+H8+K8+L8</f>
        <v>0</v>
      </c>
      <c r="N8" s="17">
        <f>+F8+G8+J8+M8</f>
        <v>797.24849999999969</v>
      </c>
      <c r="O8" s="17">
        <f>+E8-N8</f>
        <v>39202.751499999998</v>
      </c>
    </row>
    <row r="9" spans="1:19" s="18" customFormat="1" ht="21" customHeight="1" x14ac:dyDescent="0.25">
      <c r="A9" s="11">
        <v>4</v>
      </c>
      <c r="B9" s="12" t="s">
        <v>17</v>
      </c>
      <c r="C9" s="13" t="s">
        <v>22</v>
      </c>
      <c r="D9" s="14" t="s">
        <v>19</v>
      </c>
      <c r="E9" s="17">
        <v>20000</v>
      </c>
      <c r="F9" s="17">
        <v>0</v>
      </c>
      <c r="G9" s="17">
        <v>0</v>
      </c>
      <c r="H9" s="17"/>
      <c r="I9" s="17">
        <f t="shared" ref="I9:I17" si="0">+E9-(F9+G9+H9)</f>
        <v>20000</v>
      </c>
      <c r="J9" s="17">
        <v>0</v>
      </c>
      <c r="K9" s="17"/>
      <c r="L9" s="17"/>
      <c r="M9" s="17">
        <f t="shared" ref="M9:M17" si="1">+H9+K9+L9</f>
        <v>0</v>
      </c>
      <c r="N9" s="17">
        <f t="shared" ref="N9:N17" si="2">+F9+G9+J9+M9</f>
        <v>0</v>
      </c>
      <c r="O9" s="17">
        <f t="shared" ref="O9:O18" si="3">+E9-N9</f>
        <v>20000</v>
      </c>
    </row>
    <row r="10" spans="1:19" s="18" customFormat="1" ht="21" customHeight="1" x14ac:dyDescent="0.25">
      <c r="A10" s="11">
        <v>5</v>
      </c>
      <c r="B10" s="12" t="s">
        <v>17</v>
      </c>
      <c r="C10" s="13" t="s">
        <v>23</v>
      </c>
      <c r="D10" s="14" t="s">
        <v>19</v>
      </c>
      <c r="E10" s="17">
        <v>20000</v>
      </c>
      <c r="F10" s="17">
        <v>0</v>
      </c>
      <c r="G10" s="17">
        <v>0</v>
      </c>
      <c r="H10" s="17"/>
      <c r="I10" s="17">
        <f t="shared" si="0"/>
        <v>20000</v>
      </c>
      <c r="J10" s="17">
        <v>0</v>
      </c>
      <c r="K10" s="17"/>
      <c r="L10" s="17"/>
      <c r="M10" s="17">
        <f t="shared" si="1"/>
        <v>0</v>
      </c>
      <c r="N10" s="17">
        <f t="shared" si="2"/>
        <v>0</v>
      </c>
      <c r="O10" s="17">
        <f t="shared" si="3"/>
        <v>20000</v>
      </c>
    </row>
    <row r="11" spans="1:19" s="18" customFormat="1" ht="21" customHeight="1" x14ac:dyDescent="0.25">
      <c r="A11" s="11">
        <v>6</v>
      </c>
      <c r="B11" s="12" t="s">
        <v>17</v>
      </c>
      <c r="C11" s="13" t="s">
        <v>23</v>
      </c>
      <c r="D11" s="14" t="s">
        <v>19</v>
      </c>
      <c r="E11" s="17">
        <v>20000</v>
      </c>
      <c r="F11" s="17">
        <v>0</v>
      </c>
      <c r="G11" s="17">
        <v>0</v>
      </c>
      <c r="H11" s="17"/>
      <c r="I11" s="17">
        <f t="shared" si="0"/>
        <v>20000</v>
      </c>
      <c r="J11" s="17">
        <v>0</v>
      </c>
      <c r="K11" s="17"/>
      <c r="L11" s="17"/>
      <c r="M11" s="17">
        <f t="shared" si="1"/>
        <v>0</v>
      </c>
      <c r="N11" s="17">
        <f t="shared" si="2"/>
        <v>0</v>
      </c>
      <c r="O11" s="17">
        <f t="shared" si="3"/>
        <v>20000</v>
      </c>
    </row>
    <row r="12" spans="1:19" s="18" customFormat="1" ht="21" customHeight="1" x14ac:dyDescent="0.25">
      <c r="A12" s="11">
        <v>7</v>
      </c>
      <c r="B12" s="12" t="s">
        <v>17</v>
      </c>
      <c r="C12" s="13" t="s">
        <v>23</v>
      </c>
      <c r="D12" s="14" t="s">
        <v>19</v>
      </c>
      <c r="E12" s="17">
        <v>20000</v>
      </c>
      <c r="F12" s="17">
        <v>0</v>
      </c>
      <c r="G12" s="17">
        <v>0</v>
      </c>
      <c r="H12" s="17"/>
      <c r="I12" s="17">
        <f t="shared" si="0"/>
        <v>20000</v>
      </c>
      <c r="J12" s="17">
        <v>0</v>
      </c>
      <c r="K12" s="17"/>
      <c r="L12" s="17"/>
      <c r="M12" s="17">
        <f t="shared" si="1"/>
        <v>0</v>
      </c>
      <c r="N12" s="17">
        <f t="shared" si="2"/>
        <v>0</v>
      </c>
      <c r="O12" s="17">
        <f t="shared" si="3"/>
        <v>20000</v>
      </c>
    </row>
    <row r="13" spans="1:19" s="18" customFormat="1" ht="21" customHeight="1" x14ac:dyDescent="0.25">
      <c r="A13" s="11">
        <v>8</v>
      </c>
      <c r="B13" s="12" t="s">
        <v>17</v>
      </c>
      <c r="C13" s="13" t="s">
        <v>23</v>
      </c>
      <c r="D13" s="14" t="s">
        <v>19</v>
      </c>
      <c r="E13" s="17">
        <v>20000</v>
      </c>
      <c r="F13" s="17">
        <v>0</v>
      </c>
      <c r="G13" s="17">
        <v>0</v>
      </c>
      <c r="H13" s="17"/>
      <c r="I13" s="17">
        <f t="shared" si="0"/>
        <v>20000</v>
      </c>
      <c r="J13" s="17">
        <v>0</v>
      </c>
      <c r="K13" s="17"/>
      <c r="L13" s="17"/>
      <c r="M13" s="17">
        <f t="shared" si="1"/>
        <v>0</v>
      </c>
      <c r="N13" s="17">
        <f t="shared" si="2"/>
        <v>0</v>
      </c>
      <c r="O13" s="17">
        <f t="shared" si="3"/>
        <v>20000</v>
      </c>
    </row>
    <row r="14" spans="1:19" s="18" customFormat="1" ht="21" customHeight="1" x14ac:dyDescent="0.25">
      <c r="A14" s="11">
        <v>9</v>
      </c>
      <c r="B14" s="12" t="s">
        <v>17</v>
      </c>
      <c r="C14" s="13" t="s">
        <v>23</v>
      </c>
      <c r="D14" s="14" t="s">
        <v>19</v>
      </c>
      <c r="E14" s="17">
        <v>20000</v>
      </c>
      <c r="F14" s="17">
        <v>0</v>
      </c>
      <c r="G14" s="17">
        <v>0</v>
      </c>
      <c r="H14" s="17"/>
      <c r="I14" s="17">
        <f t="shared" si="0"/>
        <v>20000</v>
      </c>
      <c r="J14" s="17">
        <v>0</v>
      </c>
      <c r="K14" s="17"/>
      <c r="L14" s="17"/>
      <c r="M14" s="17">
        <f t="shared" si="1"/>
        <v>0</v>
      </c>
      <c r="N14" s="17">
        <f t="shared" si="2"/>
        <v>0</v>
      </c>
      <c r="O14" s="17">
        <f t="shared" si="3"/>
        <v>20000</v>
      </c>
    </row>
    <row r="15" spans="1:19" s="18" customFormat="1" ht="21" customHeight="1" x14ac:dyDescent="0.25">
      <c r="A15" s="11">
        <v>10</v>
      </c>
      <c r="B15" s="12" t="s">
        <v>17</v>
      </c>
      <c r="C15" s="13" t="s">
        <v>23</v>
      </c>
      <c r="D15" s="14" t="s">
        <v>19</v>
      </c>
      <c r="E15" s="17">
        <v>20000</v>
      </c>
      <c r="F15" s="17">
        <v>0</v>
      </c>
      <c r="G15" s="17">
        <v>0</v>
      </c>
      <c r="H15" s="17"/>
      <c r="I15" s="17">
        <f t="shared" si="0"/>
        <v>20000</v>
      </c>
      <c r="J15" s="17">
        <v>0</v>
      </c>
      <c r="K15" s="17"/>
      <c r="L15" s="17"/>
      <c r="M15" s="17">
        <f t="shared" si="1"/>
        <v>0</v>
      </c>
      <c r="N15" s="17">
        <f t="shared" si="2"/>
        <v>0</v>
      </c>
      <c r="O15" s="17">
        <f t="shared" si="3"/>
        <v>20000</v>
      </c>
    </row>
    <row r="16" spans="1:19" s="18" customFormat="1" ht="21" customHeight="1" x14ac:dyDescent="0.25">
      <c r="A16" s="11">
        <v>11</v>
      </c>
      <c r="B16" s="12" t="s">
        <v>17</v>
      </c>
      <c r="C16" s="13" t="s">
        <v>23</v>
      </c>
      <c r="D16" s="14" t="s">
        <v>19</v>
      </c>
      <c r="E16" s="17">
        <v>20000</v>
      </c>
      <c r="F16" s="17">
        <v>0</v>
      </c>
      <c r="G16" s="17">
        <v>0</v>
      </c>
      <c r="H16" s="17"/>
      <c r="I16" s="17">
        <f t="shared" si="0"/>
        <v>20000</v>
      </c>
      <c r="J16" s="17">
        <v>0</v>
      </c>
      <c r="K16" s="17"/>
      <c r="L16" s="17"/>
      <c r="M16" s="17">
        <f t="shared" si="1"/>
        <v>0</v>
      </c>
      <c r="N16" s="17">
        <f t="shared" si="2"/>
        <v>0</v>
      </c>
      <c r="O16" s="17">
        <f t="shared" si="3"/>
        <v>20000</v>
      </c>
    </row>
    <row r="17" spans="1:16" s="18" customFormat="1" ht="21" customHeight="1" x14ac:dyDescent="0.25">
      <c r="A17" s="11">
        <v>12</v>
      </c>
      <c r="B17" s="12" t="s">
        <v>17</v>
      </c>
      <c r="C17" s="13" t="s">
        <v>23</v>
      </c>
      <c r="D17" s="14" t="s">
        <v>19</v>
      </c>
      <c r="E17" s="17">
        <v>20000</v>
      </c>
      <c r="F17" s="17">
        <v>0</v>
      </c>
      <c r="G17" s="17">
        <v>0</v>
      </c>
      <c r="H17" s="17"/>
      <c r="I17" s="17">
        <f t="shared" si="0"/>
        <v>20000</v>
      </c>
      <c r="J17" s="17">
        <v>0</v>
      </c>
      <c r="K17" s="17"/>
      <c r="L17" s="17"/>
      <c r="M17" s="17">
        <f t="shared" si="1"/>
        <v>0</v>
      </c>
      <c r="N17" s="17">
        <f t="shared" si="2"/>
        <v>0</v>
      </c>
      <c r="O17" s="17">
        <f t="shared" si="3"/>
        <v>20000</v>
      </c>
    </row>
    <row r="18" spans="1:16" s="18" customFormat="1" ht="21" customHeight="1" x14ac:dyDescent="0.25">
      <c r="A18" s="11">
        <v>13</v>
      </c>
      <c r="B18" s="12" t="s">
        <v>17</v>
      </c>
      <c r="C18" s="13" t="s">
        <v>23</v>
      </c>
      <c r="D18" s="14" t="s">
        <v>24</v>
      </c>
      <c r="E18" s="17">
        <v>20000</v>
      </c>
      <c r="F18" s="17"/>
      <c r="G18" s="17"/>
      <c r="H18" s="17"/>
      <c r="I18" s="17">
        <v>20000</v>
      </c>
      <c r="J18" s="17">
        <v>0</v>
      </c>
      <c r="K18" s="17"/>
      <c r="L18" s="17"/>
      <c r="M18" s="19"/>
      <c r="N18" s="17">
        <v>0</v>
      </c>
      <c r="O18" s="17">
        <f t="shared" si="3"/>
        <v>20000</v>
      </c>
    </row>
    <row r="19" spans="1:16" s="18" customFormat="1" ht="21" customHeight="1" x14ac:dyDescent="0.25">
      <c r="A19" s="11">
        <v>14</v>
      </c>
      <c r="B19" s="12" t="s">
        <v>17</v>
      </c>
      <c r="C19" s="13" t="s">
        <v>23</v>
      </c>
      <c r="D19" s="14" t="s">
        <v>19</v>
      </c>
      <c r="E19" s="17">
        <v>20000</v>
      </c>
      <c r="F19" s="17"/>
      <c r="G19" s="17"/>
      <c r="H19" s="17"/>
      <c r="I19" s="17">
        <v>20000</v>
      </c>
      <c r="J19" s="17">
        <v>0</v>
      </c>
      <c r="K19" s="17"/>
      <c r="L19" s="17"/>
      <c r="M19" s="17">
        <v>0</v>
      </c>
      <c r="N19" s="17">
        <v>0</v>
      </c>
      <c r="O19" s="17">
        <f>+I19</f>
        <v>20000</v>
      </c>
    </row>
    <row r="20" spans="1:16" s="18" customFormat="1" ht="21" customHeight="1" x14ac:dyDescent="0.25">
      <c r="A20" s="11">
        <v>15</v>
      </c>
      <c r="B20" s="12" t="s">
        <v>17</v>
      </c>
      <c r="C20" s="13" t="s">
        <v>23</v>
      </c>
      <c r="D20" s="14" t="s">
        <v>19</v>
      </c>
      <c r="E20" s="17">
        <v>20000</v>
      </c>
      <c r="F20" s="17"/>
      <c r="G20" s="17"/>
      <c r="H20" s="17"/>
      <c r="I20" s="17">
        <v>20000</v>
      </c>
      <c r="J20" s="17">
        <v>0</v>
      </c>
      <c r="K20" s="17"/>
      <c r="L20" s="17"/>
      <c r="M20" s="17">
        <v>0</v>
      </c>
      <c r="N20" s="17">
        <v>0</v>
      </c>
      <c r="O20" s="17">
        <f>+I20</f>
        <v>20000</v>
      </c>
    </row>
    <row r="21" spans="1:16" s="18" customFormat="1" ht="21" customHeight="1" x14ac:dyDescent="0.25">
      <c r="A21" s="11">
        <v>16</v>
      </c>
      <c r="B21" s="12" t="s">
        <v>17</v>
      </c>
      <c r="C21" s="13" t="s">
        <v>23</v>
      </c>
      <c r="D21" s="14" t="s">
        <v>19</v>
      </c>
      <c r="E21" s="17">
        <v>20000</v>
      </c>
      <c r="F21" s="17"/>
      <c r="G21" s="17"/>
      <c r="H21" s="17"/>
      <c r="I21" s="15">
        <f>+E21-(F21+G21+H21)</f>
        <v>20000</v>
      </c>
      <c r="J21" s="17">
        <v>0</v>
      </c>
      <c r="K21" s="17"/>
      <c r="L21" s="17"/>
      <c r="M21" s="17"/>
      <c r="N21" s="17"/>
      <c r="O21" s="15">
        <f>+E21-N21</f>
        <v>20000</v>
      </c>
    </row>
    <row r="22" spans="1:16" s="18" customFormat="1" ht="21" customHeight="1" x14ac:dyDescent="0.25">
      <c r="A22" s="11">
        <v>17</v>
      </c>
      <c r="B22" s="12" t="s">
        <v>17</v>
      </c>
      <c r="C22" s="13" t="s">
        <v>23</v>
      </c>
      <c r="D22" s="14" t="s">
        <v>19</v>
      </c>
      <c r="E22" s="17">
        <v>20000</v>
      </c>
      <c r="F22" s="17"/>
      <c r="G22" s="17"/>
      <c r="H22" s="17"/>
      <c r="I22" s="15">
        <f>+E22-(F22+G22+H22)</f>
        <v>20000</v>
      </c>
      <c r="J22" s="17">
        <v>0</v>
      </c>
      <c r="K22" s="17"/>
      <c r="L22" s="17"/>
      <c r="M22" s="17"/>
      <c r="N22" s="17"/>
      <c r="O22" s="15">
        <f>+E22-N22</f>
        <v>20000</v>
      </c>
    </row>
    <row r="23" spans="1:16" s="18" customFormat="1" ht="21" customHeight="1" x14ac:dyDescent="0.25">
      <c r="A23" s="11">
        <v>18</v>
      </c>
      <c r="B23" s="12" t="s">
        <v>17</v>
      </c>
      <c r="C23" s="13" t="s">
        <v>23</v>
      </c>
      <c r="D23" s="14" t="s">
        <v>19</v>
      </c>
      <c r="E23" s="17">
        <v>20000</v>
      </c>
      <c r="F23" s="17"/>
      <c r="G23" s="17"/>
      <c r="H23" s="17"/>
      <c r="I23" s="15">
        <f>+E23-(F23+G23+H23)</f>
        <v>20000</v>
      </c>
      <c r="J23" s="17">
        <v>0</v>
      </c>
      <c r="K23" s="17"/>
      <c r="L23" s="17"/>
      <c r="M23" s="17"/>
      <c r="N23" s="17"/>
      <c r="O23" s="15">
        <f>+E23-N23</f>
        <v>20000</v>
      </c>
    </row>
    <row r="24" spans="1:16" s="18" customFormat="1" ht="21" customHeight="1" thickBot="1" x14ac:dyDescent="0.3">
      <c r="A24" s="11">
        <v>19</v>
      </c>
      <c r="B24" s="12" t="s">
        <v>17</v>
      </c>
      <c r="C24" s="13" t="s">
        <v>23</v>
      </c>
      <c r="D24" s="14" t="s">
        <v>19</v>
      </c>
      <c r="E24" s="17">
        <v>20000</v>
      </c>
      <c r="F24" s="17"/>
      <c r="G24" s="17"/>
      <c r="H24" s="17"/>
      <c r="I24" s="15">
        <f>+E24-(F24+G24+H24)</f>
        <v>20000</v>
      </c>
      <c r="J24" s="17">
        <v>0</v>
      </c>
      <c r="K24" s="17"/>
      <c r="L24" s="17"/>
      <c r="M24" s="17"/>
      <c r="N24" s="17"/>
      <c r="O24" s="15">
        <f>+E24-N24</f>
        <v>20000</v>
      </c>
    </row>
    <row r="25" spans="1:16" s="18" customFormat="1" ht="21" customHeight="1" thickBot="1" x14ac:dyDescent="0.3">
      <c r="A25" s="20" t="s">
        <v>25</v>
      </c>
      <c r="B25" s="21"/>
      <c r="C25" s="21"/>
      <c r="D25" s="22"/>
      <c r="E25" s="23">
        <f>SUM(E6:E24)</f>
        <v>495000</v>
      </c>
      <c r="F25" s="23">
        <f>SUM(F10:F20)</f>
        <v>0</v>
      </c>
      <c r="G25" s="23">
        <f>SUM(G10:G20)</f>
        <v>0</v>
      </c>
      <c r="H25" s="23">
        <f>SUM(H10:H20)</f>
        <v>0</v>
      </c>
      <c r="I25" s="23">
        <f>SUM(I6:I24)</f>
        <v>495000</v>
      </c>
      <c r="J25" s="23">
        <f>SUM(J6:J24)</f>
        <v>13427.3685</v>
      </c>
      <c r="K25" s="23">
        <f>SUM(K9:K20)</f>
        <v>0</v>
      </c>
      <c r="L25" s="23">
        <f>SUM(L9:L20)</f>
        <v>0</v>
      </c>
      <c r="M25" s="23">
        <f>SUM(M9:M20)</f>
        <v>0</v>
      </c>
      <c r="N25" s="23">
        <f>SUM(N6:N24)</f>
        <v>13427.3685</v>
      </c>
      <c r="O25" s="24">
        <f>SUM(O6:O24)</f>
        <v>481572.63150000002</v>
      </c>
      <c r="P25" s="25"/>
    </row>
    <row r="26" spans="1:16" s="18" customFormat="1" ht="18.75" customHeight="1" x14ac:dyDescent="0.25">
      <c r="A26" s="26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5"/>
    </row>
    <row r="27" spans="1:16" s="18" customFormat="1" ht="18.75" customHeight="1" x14ac:dyDescent="0.25">
      <c r="A27" s="26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5"/>
    </row>
    <row r="28" spans="1:16" s="18" customFormat="1" ht="18.75" customHeight="1" x14ac:dyDescent="0.25">
      <c r="B28" s="26"/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5"/>
    </row>
    <row r="29" spans="1:16" s="18" customFormat="1" ht="18.75" customHeight="1" x14ac:dyDescent="0.2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5"/>
    </row>
    <row r="30" spans="1:16" s="18" customFormat="1" ht="18.75" customHeight="1" x14ac:dyDescent="0.25">
      <c r="A30" s="26"/>
      <c r="B30" s="26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5"/>
    </row>
    <row r="31" spans="1:16" s="31" customFormat="1" ht="18.75" x14ac:dyDescent="0.4">
      <c r="A31" s="28"/>
      <c r="B31" s="4" t="s">
        <v>26</v>
      </c>
      <c r="C31" s="29"/>
      <c r="D31" s="29"/>
      <c r="E31" s="29"/>
      <c r="F31" s="30" t="s">
        <v>27</v>
      </c>
      <c r="G31" s="30"/>
      <c r="H31" s="30"/>
      <c r="I31" s="30"/>
      <c r="J31" s="29"/>
      <c r="K31" s="29"/>
      <c r="L31" s="30" t="s">
        <v>28</v>
      </c>
      <c r="M31" s="30"/>
      <c r="N31" s="30"/>
    </row>
    <row r="32" spans="1:16" s="29" customFormat="1" ht="18.75" x14ac:dyDescent="0.4">
      <c r="D32" s="31"/>
      <c r="E32" s="31"/>
    </row>
    <row r="33" spans="1:14" s="31" customFormat="1" ht="18.75" x14ac:dyDescent="0.4">
      <c r="A33" s="29"/>
      <c r="B33" s="29"/>
      <c r="C33" s="29"/>
      <c r="D33" s="30"/>
      <c r="E33" s="30"/>
      <c r="F33" s="30"/>
      <c r="G33" s="30"/>
      <c r="H33" s="29"/>
      <c r="I33" s="29"/>
      <c r="J33" s="29"/>
      <c r="K33" s="29"/>
      <c r="L33" s="29"/>
      <c r="M33" s="29"/>
      <c r="N33" s="29"/>
    </row>
    <row r="34" spans="1:14" s="29" customFormat="1" ht="18.75" x14ac:dyDescent="0.4">
      <c r="B34" s="32" t="s">
        <v>29</v>
      </c>
      <c r="C34" s="33"/>
      <c r="D34" s="33"/>
      <c r="E34" s="33"/>
      <c r="F34" s="34" t="s">
        <v>30</v>
      </c>
      <c r="G34" s="34"/>
      <c r="H34" s="34"/>
      <c r="I34" s="34"/>
      <c r="J34" s="33"/>
      <c r="K34" s="33"/>
      <c r="L34" s="34" t="s">
        <v>31</v>
      </c>
      <c r="M34" s="34"/>
      <c r="N34" s="34"/>
    </row>
    <row r="35" spans="1:14" s="29" customFormat="1" ht="18.75" x14ac:dyDescent="0.4">
      <c r="B35" s="4" t="s">
        <v>32</v>
      </c>
      <c r="F35" s="30" t="s">
        <v>33</v>
      </c>
      <c r="G35" s="30"/>
      <c r="H35" s="30"/>
      <c r="I35" s="30"/>
      <c r="L35" s="30" t="s">
        <v>34</v>
      </c>
      <c r="M35" s="30"/>
      <c r="N35" s="30"/>
    </row>
    <row r="36" spans="1:14" customFormat="1" ht="15" x14ac:dyDescent="0.25">
      <c r="A36" s="35"/>
      <c r="B36" s="35"/>
      <c r="C36" s="35"/>
      <c r="D36" s="35"/>
      <c r="E36" s="35"/>
      <c r="F36" s="35"/>
      <c r="G36" s="35"/>
      <c r="H36" s="35"/>
      <c r="K36" s="35"/>
      <c r="M36" s="35"/>
    </row>
    <row r="37" spans="1:14" x14ac:dyDescent="0.25">
      <c r="B37" s="2"/>
      <c r="G37" s="2"/>
      <c r="I37" s="2"/>
      <c r="M37" s="2"/>
    </row>
    <row r="38" spans="1:14" x14ac:dyDescent="0.25">
      <c r="B38" s="3"/>
      <c r="F38" s="37"/>
    </row>
  </sheetData>
  <mergeCells count="10">
    <mergeCell ref="F34:I34"/>
    <mergeCell ref="L34:N34"/>
    <mergeCell ref="F35:I35"/>
    <mergeCell ref="L35:N35"/>
    <mergeCell ref="A2:O2"/>
    <mergeCell ref="A3:O3"/>
    <mergeCell ref="A25:C25"/>
    <mergeCell ref="F31:I31"/>
    <mergeCell ref="L31:N31"/>
    <mergeCell ref="D33:G33"/>
  </mergeCells>
  <printOptions horizontalCentered="1"/>
  <pageMargins left="0.70866141732283505" right="0.70866141732283505" top="0.74803149606299202" bottom="0.74803149606299202" header="0.31496062992126" footer="0.31496062992126"/>
  <pageSetup paperSize="5" scale="6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Seguridad</vt:lpstr>
      <vt:lpstr>Sheet1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2023-10-16T19:24:37Z</dcterms:modified>
</cp:coreProperties>
</file>