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"/>
    </mc:Choice>
  </mc:AlternateContent>
  <xr:revisionPtr revIDLastSave="0" documentId="13_ncr:1_{12446FEF-BD67-400A-9F0D-4823FB4D1E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ridad" sheetId="2" r:id="rId1"/>
    <sheet name="Sheet1" sheetId="1" r:id="rId2"/>
  </sheets>
  <externalReferences>
    <externalReference r:id="rId3"/>
  </externalReferences>
  <definedNames>
    <definedName name="_xlnm.Print_Area" localSheetId="0">Seguridad!$A$1:$O$36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2" l="1"/>
  <c r="K21" i="2"/>
  <c r="H21" i="2"/>
  <c r="G21" i="2"/>
  <c r="F21" i="2"/>
  <c r="E21" i="2"/>
  <c r="M20" i="2"/>
  <c r="N20" i="2" s="1"/>
  <c r="O20" i="2" s="1"/>
  <c r="I20" i="2"/>
  <c r="I21" i="2" s="1"/>
  <c r="O19" i="2"/>
  <c r="O18" i="2"/>
  <c r="M17" i="2"/>
  <c r="N17" i="2" s="1"/>
  <c r="O17" i="2" s="1"/>
  <c r="I17" i="2"/>
  <c r="M16" i="2"/>
  <c r="N16" i="2" s="1"/>
  <c r="O16" i="2" s="1"/>
  <c r="I16" i="2"/>
  <c r="M15" i="2"/>
  <c r="N15" i="2" s="1"/>
  <c r="O15" i="2" s="1"/>
  <c r="I15" i="2"/>
  <c r="M14" i="2"/>
  <c r="N14" i="2" s="1"/>
  <c r="O14" i="2" s="1"/>
  <c r="I14" i="2"/>
  <c r="M13" i="2"/>
  <c r="N13" i="2" s="1"/>
  <c r="O13" i="2" s="1"/>
  <c r="I13" i="2"/>
  <c r="M12" i="2"/>
  <c r="N12" i="2" s="1"/>
  <c r="O12" i="2" s="1"/>
  <c r="I12" i="2"/>
  <c r="M11" i="2"/>
  <c r="N11" i="2" s="1"/>
  <c r="O11" i="2" s="1"/>
  <c r="I11" i="2"/>
  <c r="M10" i="2"/>
  <c r="N10" i="2" s="1"/>
  <c r="O10" i="2" s="1"/>
  <c r="I10" i="2"/>
  <c r="M9" i="2"/>
  <c r="N9" i="2" s="1"/>
  <c r="O9" i="2" s="1"/>
  <c r="I9" i="2"/>
  <c r="M8" i="2"/>
  <c r="M21" i="2" s="1"/>
  <c r="I8" i="2"/>
  <c r="M7" i="2"/>
  <c r="J7" i="2"/>
  <c r="J21" i="2" s="1"/>
  <c r="I7" i="2"/>
  <c r="N6" i="2"/>
  <c r="M6" i="2"/>
  <c r="I6" i="2"/>
  <c r="O6" i="2" l="1"/>
  <c r="N7" i="2"/>
  <c r="O7" i="2" s="1"/>
  <c r="N8" i="2"/>
  <c r="O8" i="2" s="1"/>
  <c r="O21" i="2" l="1"/>
  <c r="N21" i="2"/>
</calcChain>
</file>

<file path=xl/sharedStrings.xml><?xml version="1.0" encoding="utf-8"?>
<sst xmlns="http://schemas.openxmlformats.org/spreadsheetml/2006/main" count="72" uniqueCount="36">
  <si>
    <t>Unidad de Análisis Financiero</t>
  </si>
  <si>
    <t>Nómina Personal de Vigilancia Febrero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</si>
  <si>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</si>
  <si>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</si>
  <si>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</si>
  <si>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</si>
  <si>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</si>
  <si>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</si>
  <si>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</si>
  <si>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</si>
  <si>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</si>
  <si>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</si>
  <si>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</si>
  <si>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</si>
  <si>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</si>
  <si>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</si>
  <si>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</si>
  <si>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División Seguridad Física</t>
  </si>
  <si>
    <t>Encargado Div. Seguridad Física</t>
  </si>
  <si>
    <t>M</t>
  </si>
  <si>
    <t>Supervisor de Seguridad</t>
  </si>
  <si>
    <t>Seguridad</t>
  </si>
  <si>
    <t xml:space="preserve">Vigilante </t>
  </si>
  <si>
    <t>Vigilante de Parqueos</t>
  </si>
  <si>
    <t>F</t>
  </si>
  <si>
    <t xml:space="preserve">Seguridad del Despacho 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</si>
  <si>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</si>
  <si>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</si>
  <si>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</si>
  <si>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</si>
  <si>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</si>
  <si>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</si>
  <si>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</si>
  <si>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</si>
  <si>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Contador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</si>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</sst>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u/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43" fontId="4" fillId="0" borderId="4" xfId="1" applyFont="1" applyFill="1" applyBorder="1" applyAlignment="1">
      <alignment horizontal="right" vertical="center"/>
    </xf>
    <xf numFmtId="43" fontId="4" fillId="0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43" fontId="3" fillId="0" borderId="7" xfId="1" applyFont="1" applyFill="1" applyBorder="1" applyAlignment="1">
      <alignment vertical="center"/>
    </xf>
    <xf numFmtId="43" fontId="3" fillId="0" borderId="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4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1752600</xdr:colOff>
      <xdr:row>0</xdr:row>
      <xdr:rowOff>0</xdr:rowOff>
    </xdr:from>
    <xdr:ext cx="1771649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38FB68FE-5C45-47B4-90B1-451D4798A8B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0"/>
          <a:ext cx="1771649" cy="647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C4134-335D-48F4-83DE-C4E3F6789C2F}">
  <dimension ref="A2:S34"/>
  <sheetViews>
    <sheetView showGridLines="0" tabSelected="1" topLeftCell="A10" zoomScaleNormal="100" workbookViewId="0">
      <selection activeCell="K38" sqref="K38"/>
    </sheetView>
  </sheetViews>
  <sheetFormatPr baseColWidth="10" defaultColWidth="11.42578125" defaultRowHeight="15.75" x14ac:dyDescent="0.25"/>
  <cols>
    <col min="1" max="1" width="6.85546875" style="3" customWidth="1"/>
    <col min="2" max="2" width="31.42578125" style="3" customWidth="1"/>
    <col min="3" max="3" width="31" style="2" bestFit="1" customWidth="1"/>
    <col min="4" max="4" width="9" style="2" customWidth="1"/>
    <col min="5" max="12" width="15.7109375" style="2" customWidth="1"/>
    <col min="13" max="13" width="15.7109375" style="2" hidden="1" customWidth="1"/>
    <col min="14" max="15" width="15.7109375" style="2" customWidth="1"/>
    <col min="16" max="16" width="10.28515625" style="2" customWidth="1"/>
    <col min="17" max="17" width="54" style="2" customWidth="1"/>
    <col min="18" max="18" width="57.5703125" style="2" bestFit="1" customWidth="1"/>
    <col min="19" max="19" width="13.140625" style="2" bestFit="1" customWidth="1"/>
    <col min="20" max="20" width="11.42578125" style="2"/>
    <col min="21" max="21" width="23.140625" style="2" bestFit="1" customWidth="1"/>
    <col min="22" max="16384" width="11.42578125" style="2"/>
  </cols>
  <sheetData>
    <row r="2" spans="1:19" ht="18.7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  <c r="Q2" s="1"/>
      <c r="R2" s="1"/>
    </row>
    <row r="3" spans="1:19" ht="18.75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1"/>
      <c r="Q3" s="1"/>
      <c r="R3" s="1"/>
      <c r="S3" s="1"/>
    </row>
    <row r="4" spans="1:19" ht="9" customHeight="1" x14ac:dyDescent="0.25">
      <c r="C4" s="4"/>
      <c r="D4" s="4"/>
      <c r="E4" s="5"/>
      <c r="F4" s="4"/>
      <c r="G4" s="4"/>
      <c r="H4" s="4"/>
      <c r="I4" s="4"/>
      <c r="J4" s="5"/>
      <c r="K4" s="5"/>
      <c r="L4" s="6"/>
      <c r="M4" s="6"/>
      <c r="N4" s="5"/>
      <c r="O4" s="5"/>
      <c r="P4" s="4"/>
      <c r="Q4" s="4"/>
      <c r="R4" s="4"/>
      <c r="S4" s="4"/>
    </row>
    <row r="5" spans="1:19" s="8" customFormat="1" ht="47.25" x14ac:dyDescent="0.2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</row>
    <row r="6" spans="1:19" s="8" customFormat="1" ht="18" customHeight="1" x14ac:dyDescent="0.25">
      <c r="A6" s="9">
        <v>1</v>
      </c>
      <c r="B6" s="10" t="s">
        <v>17</v>
      </c>
      <c r="C6" s="11" t="s">
        <v>18</v>
      </c>
      <c r="D6" s="12" t="s">
        <v>19</v>
      </c>
      <c r="E6" s="13">
        <v>90000</v>
      </c>
      <c r="F6" s="13">
        <v>0</v>
      </c>
      <c r="G6" s="13">
        <v>0</v>
      </c>
      <c r="H6" s="13"/>
      <c r="I6" s="13">
        <f t="shared" ref="I6" si="0">+E6-(F6+G6+H6)</f>
        <v>90000</v>
      </c>
      <c r="J6" s="13">
        <v>11082.87</v>
      </c>
      <c r="K6" s="13"/>
      <c r="L6" s="13"/>
      <c r="M6" s="13">
        <f t="shared" ref="M6" si="1">+H6+K6+L6</f>
        <v>0</v>
      </c>
      <c r="N6" s="13">
        <f t="shared" ref="N6" si="2">+F6+G6+J6+M6</f>
        <v>11082.87</v>
      </c>
      <c r="O6" s="13">
        <f>+E6-N6</f>
        <v>78917.13</v>
      </c>
    </row>
    <row r="7" spans="1:19" s="15" customFormat="1" ht="18" customHeight="1" x14ac:dyDescent="0.25">
      <c r="A7" s="9">
        <v>2</v>
      </c>
      <c r="B7" s="10" t="s">
        <v>17</v>
      </c>
      <c r="C7" s="11" t="s">
        <v>20</v>
      </c>
      <c r="D7" s="12" t="s">
        <v>19</v>
      </c>
      <c r="E7" s="14">
        <v>40000</v>
      </c>
      <c r="F7" s="14">
        <v>0</v>
      </c>
      <c r="G7" s="14">
        <v>0</v>
      </c>
      <c r="H7" s="14"/>
      <c r="I7" s="14">
        <f>+E7-(F7+G7+H7)</f>
        <v>40000</v>
      </c>
      <c r="J7" s="14">
        <f>IF(I7&lt;=[1]Datos!$G$7,"0",IF(I7&lt;=[1]Datos!$G$8,(I7-[1]Datos!$F$8)*[1]Datos!$I$6,IF(I7&lt;=[1]Datos!$G$9,[1]Datos!$I$8+(I7-[1]Datos!$F$9)*[1]Datos!$J$6,IF(I7&gt;=[1]Datos!$F$10,([1]Datos!$I$8+[1]Datos!$J$8)+(I7-[1]Datos!$F$10)*[1]Datos!$K$6))))</f>
        <v>797.24849999999969</v>
      </c>
      <c r="K7" s="14"/>
      <c r="L7" s="14"/>
      <c r="M7" s="14">
        <f>+H7+K7+L7</f>
        <v>0</v>
      </c>
      <c r="N7" s="14">
        <f>+F7+G7+J7+M7</f>
        <v>797.24849999999969</v>
      </c>
      <c r="O7" s="14">
        <f>+E7-N7</f>
        <v>39202.751499999998</v>
      </c>
    </row>
    <row r="8" spans="1:19" s="15" customFormat="1" ht="18" customHeight="1" x14ac:dyDescent="0.25">
      <c r="A8" s="9">
        <v>3</v>
      </c>
      <c r="B8" s="10" t="s">
        <v>17</v>
      </c>
      <c r="C8" s="11" t="s">
        <v>21</v>
      </c>
      <c r="D8" s="12" t="s">
        <v>19</v>
      </c>
      <c r="E8" s="14">
        <v>20000</v>
      </c>
      <c r="F8" s="14">
        <v>0</v>
      </c>
      <c r="G8" s="14">
        <v>0</v>
      </c>
      <c r="H8" s="14"/>
      <c r="I8" s="14">
        <f t="shared" ref="I8:I17" si="3">+E8-(F8+G8+H8)</f>
        <v>20000</v>
      </c>
      <c r="J8" s="14">
        <v>0</v>
      </c>
      <c r="K8" s="14"/>
      <c r="L8" s="14"/>
      <c r="M8" s="14">
        <f t="shared" ref="M8:M17" si="4">+H8+K8+L8</f>
        <v>0</v>
      </c>
      <c r="N8" s="14">
        <f t="shared" ref="N8:N17" si="5">+F8+G8+J8+M8</f>
        <v>0</v>
      </c>
      <c r="O8" s="14">
        <f t="shared" ref="O8:O18" si="6">+E8-N8</f>
        <v>20000</v>
      </c>
    </row>
    <row r="9" spans="1:19" s="15" customFormat="1" ht="18" customHeight="1" x14ac:dyDescent="0.25">
      <c r="A9" s="9">
        <v>4</v>
      </c>
      <c r="B9" s="10" t="s">
        <v>17</v>
      </c>
      <c r="C9" s="11" t="s">
        <v>22</v>
      </c>
      <c r="D9" s="12" t="s">
        <v>19</v>
      </c>
      <c r="E9" s="14">
        <v>20000</v>
      </c>
      <c r="F9" s="14">
        <v>0</v>
      </c>
      <c r="G9" s="14">
        <v>0</v>
      </c>
      <c r="H9" s="14"/>
      <c r="I9" s="14">
        <f t="shared" si="3"/>
        <v>20000</v>
      </c>
      <c r="J9" s="14">
        <v>0</v>
      </c>
      <c r="K9" s="14"/>
      <c r="L9" s="14"/>
      <c r="M9" s="14">
        <f t="shared" si="4"/>
        <v>0</v>
      </c>
      <c r="N9" s="14">
        <f t="shared" si="5"/>
        <v>0</v>
      </c>
      <c r="O9" s="14">
        <f t="shared" si="6"/>
        <v>20000</v>
      </c>
    </row>
    <row r="10" spans="1:19" s="15" customFormat="1" ht="18" customHeight="1" x14ac:dyDescent="0.25">
      <c r="A10" s="9">
        <v>5</v>
      </c>
      <c r="B10" s="10" t="s">
        <v>17</v>
      </c>
      <c r="C10" s="11" t="s">
        <v>22</v>
      </c>
      <c r="D10" s="12" t="s">
        <v>19</v>
      </c>
      <c r="E10" s="14">
        <v>20000</v>
      </c>
      <c r="F10" s="14">
        <v>0</v>
      </c>
      <c r="G10" s="14">
        <v>0</v>
      </c>
      <c r="H10" s="14"/>
      <c r="I10" s="14">
        <f t="shared" si="3"/>
        <v>20000</v>
      </c>
      <c r="J10" s="14">
        <v>0</v>
      </c>
      <c r="K10" s="14"/>
      <c r="L10" s="14"/>
      <c r="M10" s="14">
        <f t="shared" si="4"/>
        <v>0</v>
      </c>
      <c r="N10" s="14">
        <f t="shared" si="5"/>
        <v>0</v>
      </c>
      <c r="O10" s="14">
        <f t="shared" si="6"/>
        <v>20000</v>
      </c>
    </row>
    <row r="11" spans="1:19" s="15" customFormat="1" ht="18" customHeight="1" x14ac:dyDescent="0.25">
      <c r="A11" s="9">
        <v>6</v>
      </c>
      <c r="B11" s="10" t="s">
        <v>17</v>
      </c>
      <c r="C11" s="11" t="s">
        <v>22</v>
      </c>
      <c r="D11" s="12" t="s">
        <v>19</v>
      </c>
      <c r="E11" s="14">
        <v>20000</v>
      </c>
      <c r="F11" s="14">
        <v>0</v>
      </c>
      <c r="G11" s="14">
        <v>0</v>
      </c>
      <c r="H11" s="14"/>
      <c r="I11" s="14">
        <f t="shared" si="3"/>
        <v>20000</v>
      </c>
      <c r="J11" s="14">
        <v>0</v>
      </c>
      <c r="K11" s="14"/>
      <c r="L11" s="14"/>
      <c r="M11" s="14">
        <f t="shared" si="4"/>
        <v>0</v>
      </c>
      <c r="N11" s="14">
        <f t="shared" si="5"/>
        <v>0</v>
      </c>
      <c r="O11" s="14">
        <f t="shared" si="6"/>
        <v>20000</v>
      </c>
    </row>
    <row r="12" spans="1:19" s="15" customFormat="1" ht="18" customHeight="1" x14ac:dyDescent="0.25">
      <c r="A12" s="9">
        <v>7</v>
      </c>
      <c r="B12" s="10" t="s">
        <v>17</v>
      </c>
      <c r="C12" s="11" t="s">
        <v>22</v>
      </c>
      <c r="D12" s="12" t="s">
        <v>19</v>
      </c>
      <c r="E12" s="14">
        <v>20000</v>
      </c>
      <c r="F12" s="14">
        <v>0</v>
      </c>
      <c r="G12" s="14">
        <v>0</v>
      </c>
      <c r="H12" s="14"/>
      <c r="I12" s="14">
        <f t="shared" si="3"/>
        <v>20000</v>
      </c>
      <c r="J12" s="14">
        <v>0</v>
      </c>
      <c r="K12" s="14"/>
      <c r="L12" s="14"/>
      <c r="M12" s="14">
        <f t="shared" si="4"/>
        <v>0</v>
      </c>
      <c r="N12" s="14">
        <f t="shared" si="5"/>
        <v>0</v>
      </c>
      <c r="O12" s="14">
        <f t="shared" si="6"/>
        <v>20000</v>
      </c>
    </row>
    <row r="13" spans="1:19" s="15" customFormat="1" ht="18" customHeight="1" x14ac:dyDescent="0.25">
      <c r="A13" s="9">
        <v>8</v>
      </c>
      <c r="B13" s="10" t="s">
        <v>17</v>
      </c>
      <c r="C13" s="11" t="s">
        <v>22</v>
      </c>
      <c r="D13" s="12" t="s">
        <v>19</v>
      </c>
      <c r="E13" s="14">
        <v>20000</v>
      </c>
      <c r="F13" s="14">
        <v>0</v>
      </c>
      <c r="G13" s="14">
        <v>0</v>
      </c>
      <c r="H13" s="14"/>
      <c r="I13" s="14">
        <f t="shared" si="3"/>
        <v>20000</v>
      </c>
      <c r="J13" s="14">
        <v>0</v>
      </c>
      <c r="K13" s="14"/>
      <c r="L13" s="14"/>
      <c r="M13" s="14">
        <f t="shared" si="4"/>
        <v>0</v>
      </c>
      <c r="N13" s="14">
        <f t="shared" si="5"/>
        <v>0</v>
      </c>
      <c r="O13" s="14">
        <f t="shared" si="6"/>
        <v>20000</v>
      </c>
    </row>
    <row r="14" spans="1:19" s="15" customFormat="1" ht="18" customHeight="1" x14ac:dyDescent="0.25">
      <c r="A14" s="9">
        <v>9</v>
      </c>
      <c r="B14" s="10" t="s">
        <v>17</v>
      </c>
      <c r="C14" s="11" t="s">
        <v>22</v>
      </c>
      <c r="D14" s="12" t="s">
        <v>19</v>
      </c>
      <c r="E14" s="14">
        <v>20000</v>
      </c>
      <c r="F14" s="14">
        <v>0</v>
      </c>
      <c r="G14" s="14">
        <v>0</v>
      </c>
      <c r="H14" s="14"/>
      <c r="I14" s="14">
        <f t="shared" si="3"/>
        <v>20000</v>
      </c>
      <c r="J14" s="14">
        <v>0</v>
      </c>
      <c r="K14" s="14"/>
      <c r="L14" s="14"/>
      <c r="M14" s="14">
        <f t="shared" si="4"/>
        <v>0</v>
      </c>
      <c r="N14" s="14">
        <f t="shared" si="5"/>
        <v>0</v>
      </c>
      <c r="O14" s="14">
        <f t="shared" si="6"/>
        <v>20000</v>
      </c>
    </row>
    <row r="15" spans="1:19" s="15" customFormat="1" ht="18" customHeight="1" x14ac:dyDescent="0.25">
      <c r="A15" s="9">
        <v>10</v>
      </c>
      <c r="B15" s="10" t="s">
        <v>17</v>
      </c>
      <c r="C15" s="11" t="s">
        <v>23</v>
      </c>
      <c r="D15" s="12" t="s">
        <v>19</v>
      </c>
      <c r="E15" s="14">
        <v>20000</v>
      </c>
      <c r="F15" s="14">
        <v>0</v>
      </c>
      <c r="G15" s="14">
        <v>0</v>
      </c>
      <c r="H15" s="14"/>
      <c r="I15" s="14">
        <f t="shared" si="3"/>
        <v>20000</v>
      </c>
      <c r="J15" s="14">
        <v>0</v>
      </c>
      <c r="K15" s="14"/>
      <c r="L15" s="14"/>
      <c r="M15" s="14">
        <f t="shared" si="4"/>
        <v>0</v>
      </c>
      <c r="N15" s="14">
        <f t="shared" si="5"/>
        <v>0</v>
      </c>
      <c r="O15" s="14">
        <f t="shared" si="6"/>
        <v>20000</v>
      </c>
    </row>
    <row r="16" spans="1:19" s="15" customFormat="1" ht="18" customHeight="1" x14ac:dyDescent="0.25">
      <c r="A16" s="9">
        <v>11</v>
      </c>
      <c r="B16" s="10" t="s">
        <v>17</v>
      </c>
      <c r="C16" s="11" t="s">
        <v>22</v>
      </c>
      <c r="D16" s="12" t="s">
        <v>19</v>
      </c>
      <c r="E16" s="14">
        <v>20000</v>
      </c>
      <c r="F16" s="14">
        <v>0</v>
      </c>
      <c r="G16" s="14">
        <v>0</v>
      </c>
      <c r="H16" s="14"/>
      <c r="I16" s="14">
        <f t="shared" si="3"/>
        <v>20000</v>
      </c>
      <c r="J16" s="14">
        <v>0</v>
      </c>
      <c r="K16" s="14"/>
      <c r="L16" s="14"/>
      <c r="M16" s="14">
        <f t="shared" si="4"/>
        <v>0</v>
      </c>
      <c r="N16" s="14">
        <f t="shared" si="5"/>
        <v>0</v>
      </c>
      <c r="O16" s="14">
        <f t="shared" si="6"/>
        <v>20000</v>
      </c>
    </row>
    <row r="17" spans="1:18" s="15" customFormat="1" ht="18" customHeight="1" x14ac:dyDescent="0.25">
      <c r="A17" s="9">
        <v>12</v>
      </c>
      <c r="B17" s="10" t="s">
        <v>17</v>
      </c>
      <c r="C17" s="11" t="s">
        <v>22</v>
      </c>
      <c r="D17" s="12" t="s">
        <v>19</v>
      </c>
      <c r="E17" s="14">
        <v>20000</v>
      </c>
      <c r="F17" s="14">
        <v>0</v>
      </c>
      <c r="G17" s="14">
        <v>0</v>
      </c>
      <c r="H17" s="14"/>
      <c r="I17" s="14">
        <f t="shared" si="3"/>
        <v>20000</v>
      </c>
      <c r="J17" s="14">
        <v>0</v>
      </c>
      <c r="K17" s="14"/>
      <c r="L17" s="14"/>
      <c r="M17" s="14">
        <f t="shared" si="4"/>
        <v>0</v>
      </c>
      <c r="N17" s="14">
        <f t="shared" si="5"/>
        <v>0</v>
      </c>
      <c r="O17" s="14">
        <f t="shared" si="6"/>
        <v>20000</v>
      </c>
    </row>
    <row r="18" spans="1:18" s="15" customFormat="1" ht="18" customHeight="1" x14ac:dyDescent="0.25">
      <c r="A18" s="9">
        <v>13</v>
      </c>
      <c r="B18" s="10" t="s">
        <v>17</v>
      </c>
      <c r="C18" s="11" t="s">
        <v>22</v>
      </c>
      <c r="D18" s="12" t="s">
        <v>24</v>
      </c>
      <c r="E18" s="14">
        <v>20000</v>
      </c>
      <c r="F18" s="14"/>
      <c r="G18" s="14"/>
      <c r="H18" s="14"/>
      <c r="I18" s="14">
        <v>20000</v>
      </c>
      <c r="J18" s="14">
        <v>0</v>
      </c>
      <c r="K18" s="14"/>
      <c r="L18" s="14"/>
      <c r="N18" s="14">
        <v>0</v>
      </c>
      <c r="O18" s="14">
        <f t="shared" si="6"/>
        <v>20000</v>
      </c>
    </row>
    <row r="19" spans="1:18" s="15" customFormat="1" ht="18" customHeight="1" x14ac:dyDescent="0.25">
      <c r="A19" s="9">
        <v>14</v>
      </c>
      <c r="B19" s="10" t="s">
        <v>17</v>
      </c>
      <c r="C19" s="11" t="s">
        <v>22</v>
      </c>
      <c r="D19" s="12" t="s">
        <v>19</v>
      </c>
      <c r="E19" s="14">
        <v>20000</v>
      </c>
      <c r="F19" s="14"/>
      <c r="G19" s="14"/>
      <c r="H19" s="14"/>
      <c r="I19" s="14">
        <v>20000</v>
      </c>
      <c r="J19" s="14">
        <v>0</v>
      </c>
      <c r="K19" s="14"/>
      <c r="L19" s="14"/>
      <c r="M19" s="14">
        <v>0</v>
      </c>
      <c r="N19" s="14">
        <v>0</v>
      </c>
      <c r="O19" s="14">
        <f>+I19</f>
        <v>20000</v>
      </c>
    </row>
    <row r="20" spans="1:18" s="15" customFormat="1" ht="18" customHeight="1" thickBot="1" x14ac:dyDescent="0.3">
      <c r="A20" s="9">
        <v>15</v>
      </c>
      <c r="B20" s="10" t="s">
        <v>17</v>
      </c>
      <c r="C20" s="16" t="s">
        <v>25</v>
      </c>
      <c r="D20" s="12" t="s">
        <v>19</v>
      </c>
      <c r="E20" s="14">
        <v>45000</v>
      </c>
      <c r="F20" s="14">
        <v>0</v>
      </c>
      <c r="G20" s="14">
        <v>0</v>
      </c>
      <c r="H20" s="14"/>
      <c r="I20" s="14">
        <f>+E20-(F20+G20+H20)</f>
        <v>45000</v>
      </c>
      <c r="J20" s="14">
        <v>1547.25</v>
      </c>
      <c r="K20" s="14"/>
      <c r="L20" s="14"/>
      <c r="M20" s="14">
        <f>+H20+K20+L20</f>
        <v>0</v>
      </c>
      <c r="N20" s="14">
        <f>+F20+G20+J20+M20</f>
        <v>1547.25</v>
      </c>
      <c r="O20" s="14">
        <f>+E20-N20</f>
        <v>43452.75</v>
      </c>
    </row>
    <row r="21" spans="1:18" s="15" customFormat="1" ht="16.5" thickBot="1" x14ac:dyDescent="0.3">
      <c r="A21" s="35" t="s">
        <v>26</v>
      </c>
      <c r="B21" s="36"/>
      <c r="C21" s="36"/>
      <c r="D21" s="17"/>
      <c r="E21" s="18">
        <f>SUM(E6:E20)</f>
        <v>415000</v>
      </c>
      <c r="F21" s="18">
        <f>SUM(F9:F19)</f>
        <v>0</v>
      </c>
      <c r="G21" s="18">
        <f>SUM(G9:G19)</f>
        <v>0</v>
      </c>
      <c r="H21" s="18">
        <f>SUM(H9:H19)</f>
        <v>0</v>
      </c>
      <c r="I21" s="18">
        <f>SUM(I6:I20)</f>
        <v>415000</v>
      </c>
      <c r="J21" s="18">
        <f>SUM(J6:J20)</f>
        <v>13427.3685</v>
      </c>
      <c r="K21" s="18">
        <f>SUM(K8:K19)</f>
        <v>0</v>
      </c>
      <c r="L21" s="18">
        <f>SUM(L8:L19)</f>
        <v>0</v>
      </c>
      <c r="M21" s="18">
        <f>SUM(M8:M19)</f>
        <v>0</v>
      </c>
      <c r="N21" s="18">
        <f>SUM(N6:N20)</f>
        <v>13427.3685</v>
      </c>
      <c r="O21" s="19">
        <f>SUM(O6:O20)</f>
        <v>401572.63150000002</v>
      </c>
      <c r="P21" s="20"/>
    </row>
    <row r="22" spans="1:18" s="15" customFormat="1" x14ac:dyDescent="0.25">
      <c r="A22" s="21"/>
      <c r="B22" s="21"/>
      <c r="C22" s="21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0"/>
    </row>
    <row r="23" spans="1:18" s="15" customFormat="1" x14ac:dyDescent="0.25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0"/>
    </row>
    <row r="24" spans="1:18" s="15" customFormat="1" x14ac:dyDescent="0.25">
      <c r="B24" s="21"/>
      <c r="C24" s="21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0"/>
    </row>
    <row r="25" spans="1:18" s="15" customFormat="1" x14ac:dyDescent="0.25">
      <c r="A25" s="21"/>
      <c r="B25" s="21"/>
      <c r="C25" s="21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0"/>
    </row>
    <row r="26" spans="1:18" s="15" customFormat="1" x14ac:dyDescent="0.25">
      <c r="A26" s="21"/>
      <c r="B26" s="21"/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0"/>
    </row>
    <row r="27" spans="1:18" s="15" customFormat="1" x14ac:dyDescent="0.25">
      <c r="A27" s="21"/>
      <c r="B27" s="21"/>
      <c r="C27" s="21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0"/>
    </row>
    <row r="28" spans="1:18" s="27" customFormat="1" ht="18.75" x14ac:dyDescent="0.3">
      <c r="A28" s="24"/>
      <c r="B28" s="25" t="s">
        <v>27</v>
      </c>
      <c r="C28" s="26"/>
      <c r="D28" s="32" t="s">
        <v>28</v>
      </c>
      <c r="E28" s="32"/>
      <c r="F28" s="32"/>
      <c r="G28" s="32"/>
      <c r="H28" s="32"/>
      <c r="I28" s="32"/>
      <c r="J28" s="26"/>
      <c r="K28" s="26"/>
      <c r="L28" s="32" t="s">
        <v>29</v>
      </c>
      <c r="M28" s="32"/>
      <c r="N28" s="32"/>
    </row>
    <row r="29" spans="1:18" customFormat="1" x14ac:dyDescent="0.25">
      <c r="A29" s="2"/>
      <c r="B29" s="2"/>
      <c r="C29" s="2"/>
      <c r="D29" s="28"/>
      <c r="E29" s="2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s="27" customFormat="1" ht="18.75" x14ac:dyDescent="0.3">
      <c r="A30" s="29"/>
      <c r="B30" s="26"/>
      <c r="C30" s="26"/>
      <c r="D30" s="32"/>
      <c r="E30" s="32"/>
      <c r="F30" s="32"/>
      <c r="G30" s="32"/>
      <c r="H30" s="26"/>
      <c r="I30" s="26"/>
      <c r="J30" s="26"/>
      <c r="K30" s="26"/>
      <c r="L30" s="26"/>
      <c r="M30" s="26"/>
      <c r="N30" s="26"/>
    </row>
    <row r="31" spans="1:18" s="26" customFormat="1" ht="18.75" x14ac:dyDescent="0.3">
      <c r="A31" s="29"/>
      <c r="B31" s="30" t="s">
        <v>30</v>
      </c>
      <c r="C31" s="31"/>
      <c r="D31" s="33" t="s">
        <v>31</v>
      </c>
      <c r="E31" s="33"/>
      <c r="F31" s="33"/>
      <c r="G31" s="33"/>
      <c r="H31" s="33"/>
      <c r="I31" s="33"/>
      <c r="J31" s="31"/>
      <c r="K31" s="33" t="s">
        <v>32</v>
      </c>
      <c r="L31" s="33"/>
      <c r="M31" s="33"/>
      <c r="N31" s="33"/>
      <c r="O31" s="33"/>
    </row>
    <row r="32" spans="1:18" s="26" customFormat="1" ht="18.75" x14ac:dyDescent="0.3">
      <c r="B32" s="25" t="s">
        <v>33</v>
      </c>
      <c r="D32" s="32" t="s">
        <v>34</v>
      </c>
      <c r="E32" s="32"/>
      <c r="F32" s="32"/>
      <c r="G32" s="32"/>
      <c r="H32" s="32"/>
      <c r="I32" s="32"/>
      <c r="K32" s="32" t="s">
        <v>35</v>
      </c>
      <c r="L32" s="32"/>
      <c r="M32" s="32"/>
      <c r="N32" s="32"/>
      <c r="O32" s="32"/>
    </row>
    <row r="33" spans="2:13" x14ac:dyDescent="0.25">
      <c r="B33" s="1"/>
      <c r="G33" s="1"/>
      <c r="I33" s="1"/>
      <c r="M33" s="1"/>
    </row>
    <row r="34" spans="2:13" x14ac:dyDescent="0.25">
      <c r="B34" s="2"/>
      <c r="F34" s="23"/>
    </row>
  </sheetData>
  <mergeCells count="10">
    <mergeCell ref="A2:O2"/>
    <mergeCell ref="A3:O3"/>
    <mergeCell ref="A21:C21"/>
    <mergeCell ref="D28:I28"/>
    <mergeCell ref="L28:N28"/>
    <mergeCell ref="D30:G30"/>
    <mergeCell ref="D31:I31"/>
    <mergeCell ref="D32:I32"/>
    <mergeCell ref="K31:O31"/>
    <mergeCell ref="K32:O32"/>
  </mergeCells>
  <printOptions horizontalCentered="1"/>
  <pageMargins left="0.70866141732283505" right="0.70866141732283505" top="0.74803149606299202" bottom="0.74803149606299202" header="0.31496062992126" footer="0.31496062992126"/>
  <pageSetup paperSize="5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Seguridad</vt:lpstr>
      <vt:lpstr>Sheet1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2023-03-02T15:34:13Z</cp:lastPrinted>
  <dcterms:created xsi:type="dcterms:W3CDTF">2015-06-05T18:17:20Z</dcterms:created>
  <dcterms:modified xsi:type="dcterms:W3CDTF">2023-03-02T15:41:45Z</dcterms:modified>
</cp:coreProperties>
</file>