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EXCEL\Nomina OAI\"/>
    </mc:Choice>
  </mc:AlternateContent>
  <bookViews>
    <workbookView xWindow="8130" yWindow="1590" windowWidth="12480" windowHeight="11385"/>
  </bookViews>
  <sheets>
    <sheet name="Seguridad" sheetId="2" r:id="rId1"/>
  </sheets>
  <externalReferences>
    <externalReference r:id="rId2"/>
  </externalReferences>
  <definedNames>
    <definedName name="_xlnm.Print_Area" localSheetId="0">Seguridad!$A$1:$O$35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J8" i="2" s="1"/>
  <c r="M8" i="2"/>
  <c r="I9" i="2"/>
  <c r="J9" i="2" s="1"/>
  <c r="N9" i="2" s="1"/>
  <c r="O9" i="2" s="1"/>
  <c r="M9" i="2"/>
  <c r="I10" i="2"/>
  <c r="J10" i="2" s="1"/>
  <c r="M10" i="2"/>
  <c r="I11" i="2"/>
  <c r="J11" i="2" s="1"/>
  <c r="N11" i="2" s="1"/>
  <c r="O11" i="2" s="1"/>
  <c r="M11" i="2"/>
  <c r="I12" i="2"/>
  <c r="J12" i="2" s="1"/>
  <c r="M12" i="2"/>
  <c r="I13" i="2"/>
  <c r="J13" i="2" s="1"/>
  <c r="N13" i="2" s="1"/>
  <c r="O13" i="2" s="1"/>
  <c r="M13" i="2"/>
  <c r="I14" i="2"/>
  <c r="J14" i="2" s="1"/>
  <c r="N14" i="2" s="1"/>
  <c r="O14" i="2" s="1"/>
  <c r="M14" i="2"/>
  <c r="I15" i="2"/>
  <c r="J15" i="2" s="1"/>
  <c r="M15" i="2"/>
  <c r="I16" i="2"/>
  <c r="J16" i="2" s="1"/>
  <c r="N16" i="2" s="1"/>
  <c r="O16" i="2" s="1"/>
  <c r="M16" i="2"/>
  <c r="I17" i="2"/>
  <c r="J17" i="2" s="1"/>
  <c r="N17" i="2" s="1"/>
  <c r="O17" i="2" s="1"/>
  <c r="M17" i="2"/>
  <c r="I18" i="2"/>
  <c r="J18" i="2"/>
  <c r="M18" i="2"/>
  <c r="I19" i="2"/>
  <c r="J19" i="2" s="1"/>
  <c r="N19" i="2" s="1"/>
  <c r="O19" i="2" s="1"/>
  <c r="M19" i="2"/>
  <c r="I20" i="2"/>
  <c r="J20" i="2" s="1"/>
  <c r="N20" i="2" s="1"/>
  <c r="O20" i="2" s="1"/>
  <c r="M20" i="2"/>
  <c r="I21" i="2"/>
  <c r="J21" i="2"/>
  <c r="M21" i="2"/>
  <c r="I22" i="2"/>
  <c r="J22" i="2" s="1"/>
  <c r="N22" i="2" s="1"/>
  <c r="O22" i="2" s="1"/>
  <c r="M22" i="2"/>
  <c r="I23" i="2"/>
  <c r="J23" i="2" s="1"/>
  <c r="N23" i="2" s="1"/>
  <c r="O23" i="2" s="1"/>
  <c r="M23" i="2"/>
  <c r="I26" i="2"/>
  <c r="J26" i="2" s="1"/>
  <c r="M26" i="2"/>
  <c r="E27" i="2"/>
  <c r="F27" i="2"/>
  <c r="G27" i="2"/>
  <c r="H27" i="2"/>
  <c r="K27" i="2"/>
  <c r="L27" i="2"/>
  <c r="N26" i="2" l="1"/>
  <c r="O26" i="2" s="1"/>
  <c r="N21" i="2"/>
  <c r="O21" i="2" s="1"/>
  <c r="N18" i="2"/>
  <c r="O18" i="2" s="1"/>
  <c r="N15" i="2"/>
  <c r="O15" i="2" s="1"/>
  <c r="N12" i="2"/>
  <c r="O12" i="2" s="1"/>
  <c r="N10" i="2"/>
  <c r="O10" i="2" s="1"/>
  <c r="M27" i="2"/>
  <c r="J27" i="2"/>
  <c r="N8" i="2"/>
  <c r="I27" i="2"/>
  <c r="O8" i="2" l="1"/>
  <c r="O27" i="2" s="1"/>
  <c r="N27" i="2"/>
</calcChain>
</file>

<file path=xl/sharedStrings.xml><?xml version="1.0" encoding="utf-8"?>
<sst xmlns="http://schemas.openxmlformats.org/spreadsheetml/2006/main" count="61" uniqueCount="29">
  <si>
    <t>Enc. Administrativo y Financiero</t>
  </si>
  <si>
    <t>Revisado Por:</t>
  </si>
  <si>
    <t>Aprobado Por:</t>
  </si>
  <si>
    <t>Total General RD$</t>
  </si>
  <si>
    <t xml:space="preserve">Vigilante </t>
  </si>
  <si>
    <t xml:space="preserve">Enc. de Seguridad Física </t>
  </si>
  <si>
    <t>Téc. de Analisis</t>
  </si>
  <si>
    <t xml:space="preserve">Chofer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</si>
  <si>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</si>
  <si>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</si>
  <si>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</si>
  <si>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</si>
  <si>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</si>
  <si>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</si>
  <si>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</si>
  <si>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</si>
  <si>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</si>
  <si>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</si>
  <si>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</si>
  <si>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</si>
  <si>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</si>
  <si>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</si>
  <si>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Sexo</t>
  </si>
  <si>
    <t>F</t>
  </si>
  <si>
    <t>M</t>
  </si>
  <si>
    <t>Ana Yapor de Diaz</t>
  </si>
  <si>
    <t>Nómina Personal Seguridad Diciembre 2021</t>
  </si>
  <si>
    <t xml:space="preserve">Carlos Castellanos </t>
  </si>
  <si>
    <t xml:space="preserve">Enc. División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</si>
</sst>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/>
    </xf>
    <xf numFmtId="17" fontId="3" fillId="0" borderId="9" xfId="0" applyNumberFormat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466725</xdr:colOff>
      <xdr:row>0</xdr:row>
      <xdr:rowOff>19050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6571F69C-E03D-4E41-BFEF-EF2E59297C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905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33"/>
  <sheetViews>
    <sheetView showGridLines="0" tabSelected="1" view="pageBreakPreview" zoomScale="60" zoomScaleNormal="100" workbookViewId="0">
      <selection activeCell="Q40" sqref="Q40"/>
    </sheetView>
  </sheetViews>
  <sheetFormatPr defaultColWidth="11.42578125" defaultRowHeight="15.75" x14ac:dyDescent="0.25"/>
  <cols>
    <col min="1" max="1" width="13.5703125" style="1" customWidth="1"/>
    <col min="2" max="2" width="6.85546875" style="2" customWidth="1"/>
    <col min="3" max="3" width="24.42578125" style="1" customWidth="1"/>
    <col min="4" max="4" width="12.5703125" style="1" customWidth="1"/>
    <col min="5" max="5" width="18.85546875" style="1" customWidth="1"/>
    <col min="6" max="6" width="16.28515625" style="1" customWidth="1"/>
    <col min="7" max="7" width="17" style="1" bestFit="1" customWidth="1"/>
    <col min="8" max="8" width="17.7109375" style="1" hidden="1" customWidth="1"/>
    <col min="9" max="9" width="22.42578125" style="1" customWidth="1"/>
    <col min="10" max="10" width="16.7109375" style="1" customWidth="1"/>
    <col min="11" max="11" width="18" style="1" customWidth="1"/>
    <col min="12" max="12" width="14" style="1" customWidth="1"/>
    <col min="13" max="14" width="16.7109375" style="1" customWidth="1"/>
    <col min="15" max="15" width="19.5703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2:19" ht="18.75" x14ac:dyDescent="0.25">
      <c r="B4" s="25" t="s">
        <v>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4"/>
      <c r="Q4" s="4"/>
      <c r="R4" s="4"/>
    </row>
    <row r="5" spans="2:19" ht="18.75" x14ac:dyDescent="0.25">
      <c r="B5" s="25" t="s">
        <v>26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4"/>
      <c r="Q5" s="4"/>
      <c r="R5" s="4"/>
      <c r="S5" s="4"/>
    </row>
    <row r="6" spans="2:19" ht="9" customHeight="1" x14ac:dyDescent="0.25">
      <c r="C6" s="20"/>
      <c r="D6" s="20"/>
      <c r="E6" s="21"/>
      <c r="F6" s="20"/>
      <c r="G6" s="20"/>
      <c r="H6" s="20"/>
      <c r="I6" s="20"/>
      <c r="J6" s="21"/>
      <c r="K6" s="21"/>
      <c r="L6" s="22"/>
      <c r="M6" s="22"/>
      <c r="N6" s="21"/>
      <c r="O6" s="21"/>
      <c r="P6" s="20"/>
      <c r="Q6" s="20"/>
      <c r="R6" s="20"/>
      <c r="S6" s="20"/>
    </row>
    <row r="7" spans="2:19" s="18" customFormat="1" ht="47.25" x14ac:dyDescent="0.25">
      <c r="B7" s="19" t="s">
        <v>20</v>
      </c>
      <c r="C7" s="19" t="s">
        <v>19</v>
      </c>
      <c r="D7" s="19" t="s">
        <v>22</v>
      </c>
      <c r="E7" s="19" t="s">
        <v>18</v>
      </c>
      <c r="F7" s="19" t="s">
        <v>17</v>
      </c>
      <c r="G7" s="19" t="s">
        <v>16</v>
      </c>
      <c r="H7" s="19" t="s">
        <v>15</v>
      </c>
      <c r="I7" s="19" t="s">
        <v>14</v>
      </c>
      <c r="J7" s="19" t="s">
        <v>13</v>
      </c>
      <c r="K7" s="19" t="s">
        <v>12</v>
      </c>
      <c r="L7" s="19" t="s">
        <v>11</v>
      </c>
      <c r="M7" s="19" t="s">
        <v>10</v>
      </c>
      <c r="N7" s="19" t="s">
        <v>9</v>
      </c>
      <c r="O7" s="19" t="s">
        <v>8</v>
      </c>
    </row>
    <row r="8" spans="2:19" s="6" customFormat="1" ht="21.75" customHeight="1" x14ac:dyDescent="0.25">
      <c r="B8" s="14">
        <v>1</v>
      </c>
      <c r="C8" s="13" t="s">
        <v>4</v>
      </c>
      <c r="D8" s="24" t="s">
        <v>24</v>
      </c>
      <c r="E8" s="12">
        <v>14000</v>
      </c>
      <c r="F8" s="12">
        <v>0</v>
      </c>
      <c r="G8" s="12">
        <v>0</v>
      </c>
      <c r="H8" s="12"/>
      <c r="I8" s="12">
        <f t="shared" ref="I8:I26" si="0">+E8-(F8+G8+H8)</f>
        <v>14000</v>
      </c>
      <c r="J8" s="12" t="str">
        <f>IF(I8&lt;=[1]Datos!$G$7,"0",IF(I8&lt;=[1]Datos!$G$8,(I8-[1]Datos!$F$8)*[1]Datos!$I$6,IF(I8&lt;=[1]Datos!$G$9,[1]Datos!$I$8+(I8-[1]Datos!$F$9)*[1]Datos!$J$6,IF(I8&gt;=[1]Datos!$F$10,([1]Datos!$I$8+[1]Datos!$J$8)+(I8-[1]Datos!$F$10)*[1]Datos!$K$6))))</f>
        <v>0</v>
      </c>
      <c r="K8" s="12"/>
      <c r="L8" s="12"/>
      <c r="M8" s="12">
        <f t="shared" ref="M8:M26" si="1">+H8+K8+L8</f>
        <v>0</v>
      </c>
      <c r="N8" s="12">
        <f t="shared" ref="N8:N26" si="2">+F8+G8+J8+M8</f>
        <v>0</v>
      </c>
      <c r="O8" s="12">
        <f t="shared" ref="O8:O26" si="3">+E8-N8</f>
        <v>14000</v>
      </c>
    </row>
    <row r="9" spans="2:19" s="6" customFormat="1" ht="21.75" customHeight="1" x14ac:dyDescent="0.25">
      <c r="B9" s="14">
        <v>2</v>
      </c>
      <c r="C9" s="13" t="s">
        <v>4</v>
      </c>
      <c r="D9" s="24" t="s">
        <v>24</v>
      </c>
      <c r="E9" s="12">
        <v>14000</v>
      </c>
      <c r="F9" s="12">
        <v>0</v>
      </c>
      <c r="G9" s="12">
        <v>0</v>
      </c>
      <c r="H9" s="12"/>
      <c r="I9" s="12">
        <f t="shared" si="0"/>
        <v>14000</v>
      </c>
      <c r="J9" s="12" t="str">
        <f>IF(I9&lt;=[1]Datos!$G$7,"0",IF(I9&lt;=[1]Datos!$G$8,(I9-[1]Datos!$F$8)*[1]Datos!$I$6,IF(I9&lt;=[1]Datos!$G$9,[1]Datos!$I$8+(I9-[1]Datos!$F$9)*[1]Datos!$J$6,IF(I9&gt;=[1]Datos!$F$10,([1]Datos!$I$8+[1]Datos!$J$8)+(I9-[1]Datos!$F$10)*[1]Datos!$K$6))))</f>
        <v>0</v>
      </c>
      <c r="L9" s="12"/>
      <c r="M9" s="12">
        <f t="shared" si="1"/>
        <v>0</v>
      </c>
      <c r="N9" s="12">
        <f t="shared" si="2"/>
        <v>0</v>
      </c>
      <c r="O9" s="12">
        <f t="shared" si="3"/>
        <v>14000</v>
      </c>
    </row>
    <row r="10" spans="2:19" s="6" customFormat="1" ht="21.75" customHeight="1" x14ac:dyDescent="0.25">
      <c r="B10" s="14">
        <v>3</v>
      </c>
      <c r="C10" s="13" t="s">
        <v>7</v>
      </c>
      <c r="D10" s="24" t="s">
        <v>24</v>
      </c>
      <c r="E10" s="12">
        <v>28000</v>
      </c>
      <c r="F10" s="12">
        <v>0</v>
      </c>
      <c r="G10" s="12">
        <v>0</v>
      </c>
      <c r="H10" s="12"/>
      <c r="I10" s="12">
        <f t="shared" si="0"/>
        <v>28000</v>
      </c>
      <c r="J10" s="12" t="str">
        <f>IF(I10&lt;=[1]Datos!$G$7,"0",IF(I10&lt;=[1]Datos!$G$8,(I10-[1]Datos!$F$8)*[1]Datos!$I$6,IF(I10&lt;=[1]Datos!$G$9,[1]Datos!$I$8+(I10-[1]Datos!$F$9)*[1]Datos!$J$6,IF(I10&gt;=[1]Datos!$F$10,([1]Datos!$I$8+[1]Datos!$J$8)+(I10-[1]Datos!$F$10)*[1]Datos!$K$6))))</f>
        <v>0</v>
      </c>
      <c r="K10" s="12"/>
      <c r="L10" s="12"/>
      <c r="M10" s="12">
        <f t="shared" si="1"/>
        <v>0</v>
      </c>
      <c r="N10" s="12">
        <f t="shared" si="2"/>
        <v>0</v>
      </c>
      <c r="O10" s="12">
        <f t="shared" si="3"/>
        <v>28000</v>
      </c>
    </row>
    <row r="11" spans="2:19" s="6" customFormat="1" ht="21.75" customHeight="1" x14ac:dyDescent="0.25">
      <c r="B11" s="14">
        <v>4</v>
      </c>
      <c r="C11" s="13" t="s">
        <v>4</v>
      </c>
      <c r="D11" s="24" t="s">
        <v>24</v>
      </c>
      <c r="E11" s="12">
        <v>28000</v>
      </c>
      <c r="F11" s="12">
        <v>0</v>
      </c>
      <c r="G11" s="12">
        <v>0</v>
      </c>
      <c r="H11" s="12"/>
      <c r="I11" s="12">
        <f t="shared" si="0"/>
        <v>28000</v>
      </c>
      <c r="J11" s="12" t="str">
        <f>IF(I11&lt;=[1]Datos!$G$7,"0",IF(I11&lt;=[1]Datos!$G$8,(I11-[1]Datos!$F$8)*[1]Datos!$I$6,IF(I11&lt;=[1]Datos!$G$9,[1]Datos!$I$8+(I11-[1]Datos!$F$9)*[1]Datos!$J$6,IF(I11&gt;=[1]Datos!$F$10,([1]Datos!$I$8+[1]Datos!$J$8)+(I11-[1]Datos!$F$10)*[1]Datos!$K$6))))</f>
        <v>0</v>
      </c>
      <c r="K11" s="12"/>
      <c r="L11" s="12"/>
      <c r="M11" s="12">
        <f t="shared" si="1"/>
        <v>0</v>
      </c>
      <c r="N11" s="12">
        <f t="shared" si="2"/>
        <v>0</v>
      </c>
      <c r="O11" s="12">
        <f t="shared" si="3"/>
        <v>28000</v>
      </c>
    </row>
    <row r="12" spans="2:19" s="6" customFormat="1" ht="21.75" customHeight="1" x14ac:dyDescent="0.25">
      <c r="B12" s="14">
        <v>5</v>
      </c>
      <c r="C12" s="17" t="s">
        <v>6</v>
      </c>
      <c r="D12" s="24" t="s">
        <v>24</v>
      </c>
      <c r="E12" s="12">
        <v>41000</v>
      </c>
      <c r="F12" s="12">
        <v>0</v>
      </c>
      <c r="G12" s="12">
        <v>0</v>
      </c>
      <c r="H12" s="12"/>
      <c r="I12" s="12">
        <f t="shared" si="0"/>
        <v>41000</v>
      </c>
      <c r="J12" s="12">
        <f>IF(I12&lt;=[1]Datos!$G$7,"0",IF(I12&lt;=[1]Datos!$G$8,(I12-[1]Datos!$F$8)*[1]Datos!$I$6,IF(I12&lt;=[1]Datos!$G$9,[1]Datos!$I$8+(I12-[1]Datos!$F$9)*[1]Datos!$J$6,IF(I12&gt;=[1]Datos!$F$10,([1]Datos!$I$8+[1]Datos!$J$8)+(I12-[1]Datos!$F$10)*[1]Datos!$K$6))))</f>
        <v>947.24849999999969</v>
      </c>
      <c r="K12" s="12"/>
      <c r="L12" s="12"/>
      <c r="M12" s="12">
        <f t="shared" si="1"/>
        <v>0</v>
      </c>
      <c r="N12" s="12">
        <f t="shared" si="2"/>
        <v>947.24849999999969</v>
      </c>
      <c r="O12" s="12">
        <f t="shared" si="3"/>
        <v>40052.751499999998</v>
      </c>
    </row>
    <row r="13" spans="2:19" s="6" customFormat="1" ht="21.75" customHeight="1" x14ac:dyDescent="0.25">
      <c r="B13" s="14">
        <v>6</v>
      </c>
      <c r="C13" s="16" t="s">
        <v>5</v>
      </c>
      <c r="D13" s="24" t="s">
        <v>24</v>
      </c>
      <c r="E13" s="15">
        <v>90000</v>
      </c>
      <c r="F13" s="15">
        <v>0</v>
      </c>
      <c r="G13" s="15">
        <v>0</v>
      </c>
      <c r="H13" s="15"/>
      <c r="I13" s="15">
        <f t="shared" si="0"/>
        <v>90000</v>
      </c>
      <c r="J13" s="15">
        <f>IF(I13&lt;=[1]Datos!$G$7,"0",IF(I13&lt;=[1]Datos!$G$8,(I13-[1]Datos!$F$8)*[1]Datos!$I$6,IF(I13&lt;=[1]Datos!$G$9,[1]Datos!$I$8+(I13-[1]Datos!$F$9)*[1]Datos!$J$6,IF(I13&gt;=[1]Datos!$F$10,([1]Datos!$I$8+[1]Datos!$J$8)+(I13-[1]Datos!$F$10)*[1]Datos!$K$6))))</f>
        <v>11082.860666666667</v>
      </c>
      <c r="K13" s="15"/>
      <c r="L13" s="15"/>
      <c r="M13" s="15">
        <f t="shared" si="1"/>
        <v>0</v>
      </c>
      <c r="N13" s="15">
        <f t="shared" si="2"/>
        <v>11082.860666666667</v>
      </c>
      <c r="O13" s="15">
        <f t="shared" si="3"/>
        <v>78917.139333333325</v>
      </c>
    </row>
    <row r="14" spans="2:19" s="6" customFormat="1" ht="21.75" customHeight="1" x14ac:dyDescent="0.25">
      <c r="B14" s="14">
        <v>7</v>
      </c>
      <c r="C14" s="13" t="s">
        <v>4</v>
      </c>
      <c r="D14" s="24" t="s">
        <v>24</v>
      </c>
      <c r="E14" s="12">
        <v>30000</v>
      </c>
      <c r="F14" s="12">
        <v>0</v>
      </c>
      <c r="G14" s="12">
        <v>0</v>
      </c>
      <c r="H14" s="12"/>
      <c r="I14" s="12">
        <f t="shared" si="0"/>
        <v>30000</v>
      </c>
      <c r="J14" s="12" t="str">
        <f>IF(I14&lt;=[1]Datos!$G$7,"0",IF(I14&lt;=[1]Datos!$G$8,(I14-[1]Datos!$F$8)*[1]Datos!$I$6,IF(I14&lt;=[1]Datos!$G$9,[1]Datos!$I$8+(I14-[1]Datos!$F$9)*[1]Datos!$J$6,IF(I14&gt;=[1]Datos!$F$10,([1]Datos!$I$8+[1]Datos!$J$8)+(I14-[1]Datos!$F$10)*[1]Datos!$K$6))))</f>
        <v>0</v>
      </c>
      <c r="K14" s="12"/>
      <c r="L14" s="12"/>
      <c r="M14" s="12">
        <f t="shared" si="1"/>
        <v>0</v>
      </c>
      <c r="N14" s="12">
        <f t="shared" si="2"/>
        <v>0</v>
      </c>
      <c r="O14" s="12">
        <f t="shared" si="3"/>
        <v>30000</v>
      </c>
    </row>
    <row r="15" spans="2:19" s="6" customFormat="1" ht="21.75" customHeight="1" x14ac:dyDescent="0.25">
      <c r="B15" s="14">
        <v>8</v>
      </c>
      <c r="C15" s="13" t="s">
        <v>4</v>
      </c>
      <c r="D15" s="24" t="s">
        <v>24</v>
      </c>
      <c r="E15" s="12">
        <v>18000</v>
      </c>
      <c r="F15" s="12">
        <v>0</v>
      </c>
      <c r="G15" s="12">
        <v>0</v>
      </c>
      <c r="H15" s="12"/>
      <c r="I15" s="12">
        <f t="shared" si="0"/>
        <v>18000</v>
      </c>
      <c r="J15" s="12" t="str">
        <f>IF(I15&lt;=[1]Datos!$G$7,"0",IF(I15&lt;=[1]Datos!$G$8,(I15-[1]Datos!$F$8)*[1]Datos!$I$6,IF(I15&lt;=[1]Datos!$G$9,[1]Datos!$I$8+(I15-[1]Datos!$F$9)*[1]Datos!$J$6,IF(I15&gt;=[1]Datos!$F$10,([1]Datos!$I$8+[1]Datos!$J$8)+(I15-[1]Datos!$F$10)*[1]Datos!$K$6))))</f>
        <v>0</v>
      </c>
      <c r="K15" s="12"/>
      <c r="L15" s="12"/>
      <c r="M15" s="12">
        <f t="shared" si="1"/>
        <v>0</v>
      </c>
      <c r="N15" s="12">
        <f t="shared" si="2"/>
        <v>0</v>
      </c>
      <c r="O15" s="12">
        <f t="shared" si="3"/>
        <v>18000</v>
      </c>
    </row>
    <row r="16" spans="2:19" s="6" customFormat="1" ht="21.75" customHeight="1" x14ac:dyDescent="0.25">
      <c r="B16" s="14">
        <v>9</v>
      </c>
      <c r="C16" s="13" t="s">
        <v>4</v>
      </c>
      <c r="D16" s="24" t="s">
        <v>24</v>
      </c>
      <c r="E16" s="12">
        <v>12000</v>
      </c>
      <c r="F16" s="12">
        <v>0</v>
      </c>
      <c r="G16" s="12">
        <v>0</v>
      </c>
      <c r="H16" s="12"/>
      <c r="I16" s="12">
        <f t="shared" si="0"/>
        <v>12000</v>
      </c>
      <c r="J16" s="12" t="str">
        <f>IF(I16&lt;=[1]Datos!$G$7,"0",IF(I16&lt;=[1]Datos!$G$8,(I16-[1]Datos!$F$8)*[1]Datos!$I$6,IF(I16&lt;=[1]Datos!$G$9,[1]Datos!$I$8+(I16-[1]Datos!$F$9)*[1]Datos!$J$6,IF(I16&gt;=[1]Datos!$F$10,([1]Datos!$I$8+[1]Datos!$J$8)+(I16-[1]Datos!$F$10)*[1]Datos!$K$6))))</f>
        <v>0</v>
      </c>
      <c r="K16" s="12"/>
      <c r="L16" s="12"/>
      <c r="M16" s="12">
        <f t="shared" si="1"/>
        <v>0</v>
      </c>
      <c r="N16" s="12">
        <f t="shared" si="2"/>
        <v>0</v>
      </c>
      <c r="O16" s="12">
        <f t="shared" si="3"/>
        <v>12000</v>
      </c>
    </row>
    <row r="17" spans="2:16" s="6" customFormat="1" ht="21.75" customHeight="1" x14ac:dyDescent="0.25">
      <c r="B17" s="14">
        <v>10</v>
      </c>
      <c r="C17" s="13" t="s">
        <v>4</v>
      </c>
      <c r="D17" s="24" t="s">
        <v>24</v>
      </c>
      <c r="E17" s="12">
        <v>12000</v>
      </c>
      <c r="F17" s="12">
        <v>0</v>
      </c>
      <c r="G17" s="12">
        <v>0</v>
      </c>
      <c r="H17" s="12"/>
      <c r="I17" s="12">
        <f t="shared" si="0"/>
        <v>12000</v>
      </c>
      <c r="J17" s="12" t="str">
        <f>IF(I17&lt;=[1]Datos!$G$7,"0",IF(I17&lt;=[1]Datos!$G$8,(I17-[1]Datos!$F$8)*[1]Datos!$I$6,IF(I17&lt;=[1]Datos!$G$9,[1]Datos!$I$8+(I17-[1]Datos!$F$9)*[1]Datos!$J$6,IF(I17&gt;=[1]Datos!$F$10,([1]Datos!$I$8+[1]Datos!$J$8)+(I17-[1]Datos!$F$10)*[1]Datos!$K$6))))</f>
        <v>0</v>
      </c>
      <c r="K17" s="12"/>
      <c r="L17" s="12"/>
      <c r="M17" s="12">
        <f t="shared" si="1"/>
        <v>0</v>
      </c>
      <c r="N17" s="12">
        <f t="shared" si="2"/>
        <v>0</v>
      </c>
      <c r="O17" s="12">
        <f t="shared" si="3"/>
        <v>12000</v>
      </c>
    </row>
    <row r="18" spans="2:16" s="6" customFormat="1" ht="21.75" customHeight="1" x14ac:dyDescent="0.25">
      <c r="B18" s="14">
        <v>11</v>
      </c>
      <c r="C18" s="13" t="s">
        <v>4</v>
      </c>
      <c r="D18" s="24" t="s">
        <v>24</v>
      </c>
      <c r="E18" s="12">
        <v>12000</v>
      </c>
      <c r="F18" s="12">
        <v>0</v>
      </c>
      <c r="G18" s="12">
        <v>0</v>
      </c>
      <c r="H18" s="12"/>
      <c r="I18" s="12">
        <f t="shared" si="0"/>
        <v>12000</v>
      </c>
      <c r="J18" s="12" t="str">
        <f>IF(I18&lt;=[1]Datos!$G$7,"0",IF(I18&lt;=[1]Datos!$G$8,(I18-[1]Datos!$F$8)*[1]Datos!$I$6,IF(I18&lt;=[1]Datos!$G$9,[1]Datos!$I$8+(I18-[1]Datos!$F$9)*[1]Datos!$J$6,IF(I18&gt;=[1]Datos!$F$10,([1]Datos!$I$8+[1]Datos!$J$8)+(I18-[1]Datos!$F$10)*[1]Datos!$K$6))))</f>
        <v>0</v>
      </c>
      <c r="K18" s="12"/>
      <c r="L18" s="12"/>
      <c r="M18" s="12">
        <f t="shared" si="1"/>
        <v>0</v>
      </c>
      <c r="N18" s="12">
        <f t="shared" si="2"/>
        <v>0</v>
      </c>
      <c r="O18" s="12">
        <f t="shared" si="3"/>
        <v>12000</v>
      </c>
    </row>
    <row r="19" spans="2:16" s="6" customFormat="1" ht="21.75" customHeight="1" x14ac:dyDescent="0.25">
      <c r="B19" s="14">
        <v>12</v>
      </c>
      <c r="C19" s="13" t="s">
        <v>4</v>
      </c>
      <c r="D19" s="24" t="s">
        <v>24</v>
      </c>
      <c r="E19" s="12">
        <v>14000</v>
      </c>
      <c r="F19" s="12">
        <v>0</v>
      </c>
      <c r="G19" s="12">
        <v>0</v>
      </c>
      <c r="H19" s="12"/>
      <c r="I19" s="12">
        <f t="shared" si="0"/>
        <v>14000</v>
      </c>
      <c r="J19" s="12" t="str">
        <f>IF(I19&lt;=[1]Datos!$G$7,"0",IF(I19&lt;=[1]Datos!$G$8,(I19-[1]Datos!$F$8)*[1]Datos!$I$6,IF(I19&lt;=[1]Datos!$G$9,[1]Datos!$I$8+(I19-[1]Datos!$F$9)*[1]Datos!$J$6,IF(I19&gt;=[1]Datos!$F$10,([1]Datos!$I$8+[1]Datos!$J$8)+(I19-[1]Datos!$F$10)*[1]Datos!$K$6))))</f>
        <v>0</v>
      </c>
      <c r="K19" s="12"/>
      <c r="L19" s="12"/>
      <c r="M19" s="12">
        <f t="shared" si="1"/>
        <v>0</v>
      </c>
      <c r="N19" s="12">
        <f t="shared" si="2"/>
        <v>0</v>
      </c>
      <c r="O19" s="12">
        <f t="shared" si="3"/>
        <v>14000</v>
      </c>
    </row>
    <row r="20" spans="2:16" s="6" customFormat="1" ht="21.75" customHeight="1" x14ac:dyDescent="0.25">
      <c r="B20" s="14">
        <v>13</v>
      </c>
      <c r="C20" s="13" t="s">
        <v>4</v>
      </c>
      <c r="D20" s="24" t="s">
        <v>24</v>
      </c>
      <c r="E20" s="12">
        <v>14000</v>
      </c>
      <c r="F20" s="12">
        <v>0</v>
      </c>
      <c r="G20" s="12">
        <v>0</v>
      </c>
      <c r="H20" s="12"/>
      <c r="I20" s="12">
        <f t="shared" si="0"/>
        <v>14000</v>
      </c>
      <c r="J20" s="12" t="str">
        <f>IF(I20&lt;=[1]Datos!$G$7,"0",IF(I20&lt;=[1]Datos!$G$8,(I20-[1]Datos!$F$8)*[1]Datos!$I$6,IF(I20&lt;=[1]Datos!$G$9,[1]Datos!$I$8+(I20-[1]Datos!$F$9)*[1]Datos!$J$6,IF(I20&gt;=[1]Datos!$F$10,([1]Datos!$I$8+[1]Datos!$J$8)+(I20-[1]Datos!$F$10)*[1]Datos!$K$6))))</f>
        <v>0</v>
      </c>
      <c r="K20" s="12"/>
      <c r="L20" s="12"/>
      <c r="M20" s="12">
        <f t="shared" si="1"/>
        <v>0</v>
      </c>
      <c r="N20" s="12">
        <f t="shared" si="2"/>
        <v>0</v>
      </c>
      <c r="O20" s="12">
        <f t="shared" si="3"/>
        <v>14000</v>
      </c>
    </row>
    <row r="21" spans="2:16" s="6" customFormat="1" ht="21.75" customHeight="1" x14ac:dyDescent="0.25">
      <c r="B21" s="14">
        <v>14</v>
      </c>
      <c r="C21" s="13" t="s">
        <v>4</v>
      </c>
      <c r="D21" s="24" t="s">
        <v>24</v>
      </c>
      <c r="E21" s="12">
        <v>14000</v>
      </c>
      <c r="F21" s="12">
        <v>0</v>
      </c>
      <c r="G21" s="12">
        <v>0</v>
      </c>
      <c r="H21" s="12"/>
      <c r="I21" s="12">
        <f t="shared" si="0"/>
        <v>14000</v>
      </c>
      <c r="J21" s="12" t="str">
        <f>IF(I21&lt;=[1]Datos!$G$7,"0",IF(I21&lt;=[1]Datos!$G$8,(I21-[1]Datos!$F$8)*[1]Datos!$I$6,IF(I21&lt;=[1]Datos!$G$9,[1]Datos!$I$8+(I21-[1]Datos!$F$9)*[1]Datos!$J$6,IF(I21&gt;=[1]Datos!$F$10,([1]Datos!$I$8+[1]Datos!$J$8)+(I21-[1]Datos!$F$10)*[1]Datos!$K$6))))</f>
        <v>0</v>
      </c>
      <c r="K21" s="12"/>
      <c r="L21" s="12"/>
      <c r="M21" s="12">
        <f t="shared" si="1"/>
        <v>0</v>
      </c>
      <c r="N21" s="12">
        <f t="shared" si="2"/>
        <v>0</v>
      </c>
      <c r="O21" s="12">
        <f t="shared" si="3"/>
        <v>14000</v>
      </c>
    </row>
    <row r="22" spans="2:16" s="6" customFormat="1" ht="21.75" customHeight="1" x14ac:dyDescent="0.25">
      <c r="B22" s="14">
        <v>15</v>
      </c>
      <c r="C22" s="13" t="s">
        <v>4</v>
      </c>
      <c r="D22" s="24" t="s">
        <v>24</v>
      </c>
      <c r="E22" s="12">
        <v>14000</v>
      </c>
      <c r="F22" s="12">
        <v>0</v>
      </c>
      <c r="G22" s="12">
        <v>0</v>
      </c>
      <c r="H22" s="12"/>
      <c r="I22" s="12">
        <f t="shared" si="0"/>
        <v>14000</v>
      </c>
      <c r="J22" s="12" t="str">
        <f>IF(I22&lt;=[1]Datos!$G$7,"0",IF(I22&lt;=[1]Datos!$G$8,(I22-[1]Datos!$F$8)*[1]Datos!$I$6,IF(I22&lt;=[1]Datos!$G$9,[1]Datos!$I$8+(I22-[1]Datos!$F$9)*[1]Datos!$J$6,IF(I22&gt;=[1]Datos!$F$10,([1]Datos!$I$8+[1]Datos!$J$8)+(I22-[1]Datos!$F$10)*[1]Datos!$K$6))))</f>
        <v>0</v>
      </c>
      <c r="K22" s="12"/>
      <c r="L22" s="12"/>
      <c r="M22" s="12">
        <f t="shared" si="1"/>
        <v>0</v>
      </c>
      <c r="N22" s="12">
        <f t="shared" si="2"/>
        <v>0</v>
      </c>
      <c r="O22" s="12">
        <f t="shared" si="3"/>
        <v>14000</v>
      </c>
    </row>
    <row r="23" spans="2:16" s="6" customFormat="1" ht="21.75" customHeight="1" x14ac:dyDescent="0.25">
      <c r="B23" s="14">
        <v>16</v>
      </c>
      <c r="C23" s="13" t="s">
        <v>4</v>
      </c>
      <c r="D23" s="24" t="s">
        <v>23</v>
      </c>
      <c r="E23" s="12">
        <v>14000</v>
      </c>
      <c r="F23" s="12">
        <v>0</v>
      </c>
      <c r="G23" s="12">
        <v>0</v>
      </c>
      <c r="H23" s="12"/>
      <c r="I23" s="12">
        <f t="shared" si="0"/>
        <v>14000</v>
      </c>
      <c r="J23" s="12" t="str">
        <f>IF(I23&lt;=[1]Datos!$G$7,"0",IF(I23&lt;=[1]Datos!$G$8,(I23-[1]Datos!$F$8)*[1]Datos!$I$6,IF(I23&lt;=[1]Datos!$G$9,[1]Datos!$I$8+(I23-[1]Datos!$F$9)*[1]Datos!$J$6,IF(I23&gt;=[1]Datos!$F$10,([1]Datos!$I$8+[1]Datos!$J$8)+(I23-[1]Datos!$F$10)*[1]Datos!$K$6))))</f>
        <v>0</v>
      </c>
      <c r="K23" s="12"/>
      <c r="L23" s="12"/>
      <c r="M23" s="12">
        <f t="shared" si="1"/>
        <v>0</v>
      </c>
      <c r="N23" s="12">
        <f t="shared" si="2"/>
        <v>0</v>
      </c>
      <c r="O23" s="12">
        <f t="shared" si="3"/>
        <v>14000</v>
      </c>
    </row>
    <row r="24" spans="2:16" s="6" customFormat="1" ht="21.75" customHeight="1" x14ac:dyDescent="0.25">
      <c r="B24" s="14">
        <v>17</v>
      </c>
      <c r="C24" s="13" t="s">
        <v>4</v>
      </c>
      <c r="D24" s="24" t="s">
        <v>24</v>
      </c>
      <c r="E24" s="12">
        <v>18000</v>
      </c>
      <c r="F24" s="12"/>
      <c r="G24" s="12"/>
      <c r="H24" s="12"/>
      <c r="I24" s="12">
        <v>18000</v>
      </c>
      <c r="J24" s="12">
        <v>0</v>
      </c>
      <c r="K24" s="12"/>
      <c r="L24" s="12"/>
      <c r="M24" s="12"/>
      <c r="N24" s="12"/>
      <c r="O24" s="12">
        <v>18000</v>
      </c>
    </row>
    <row r="25" spans="2:16" s="6" customFormat="1" ht="21.75" customHeight="1" x14ac:dyDescent="0.25">
      <c r="B25" s="14">
        <v>18</v>
      </c>
      <c r="C25" s="13" t="s">
        <v>4</v>
      </c>
      <c r="D25" s="24" t="s">
        <v>24</v>
      </c>
      <c r="E25" s="12">
        <v>20000</v>
      </c>
      <c r="F25" s="12"/>
      <c r="G25" s="12"/>
      <c r="H25" s="12"/>
      <c r="I25" s="12">
        <v>20000</v>
      </c>
      <c r="J25" s="12">
        <v>0</v>
      </c>
      <c r="K25" s="12"/>
      <c r="L25" s="12"/>
      <c r="M25" s="12"/>
      <c r="N25" s="12"/>
      <c r="O25" s="12"/>
    </row>
    <row r="26" spans="2:16" s="6" customFormat="1" ht="21.75" customHeight="1" thickBot="1" x14ac:dyDescent="0.3">
      <c r="B26" s="14">
        <v>19</v>
      </c>
      <c r="C26" s="13" t="s">
        <v>4</v>
      </c>
      <c r="D26" s="24" t="s">
        <v>24</v>
      </c>
      <c r="E26" s="12">
        <v>18000</v>
      </c>
      <c r="F26" s="12">
        <v>0</v>
      </c>
      <c r="G26" s="12">
        <v>0</v>
      </c>
      <c r="H26" s="12"/>
      <c r="I26" s="12">
        <f t="shared" si="0"/>
        <v>18000</v>
      </c>
      <c r="J26" s="12" t="str">
        <f>IF(I26&lt;=[1]Datos!$G$7,"0",IF(I26&lt;=[1]Datos!$G$8,(I26-[1]Datos!$F$8)*[1]Datos!$I$6,IF(I26&lt;=[1]Datos!$G$9,[1]Datos!$I$8+(I26-[1]Datos!$F$9)*[1]Datos!$J$6,IF(I26&gt;=[1]Datos!$F$10,([1]Datos!$I$8+[1]Datos!$J$8)+(I26-[1]Datos!$F$10)*[1]Datos!$K$6))))</f>
        <v>0</v>
      </c>
      <c r="K26" s="12"/>
      <c r="L26" s="12"/>
      <c r="M26" s="12">
        <f t="shared" si="1"/>
        <v>0</v>
      </c>
      <c r="N26" s="12">
        <f t="shared" si="2"/>
        <v>0</v>
      </c>
      <c r="O26" s="12">
        <f t="shared" si="3"/>
        <v>18000</v>
      </c>
    </row>
    <row r="27" spans="2:16" s="6" customFormat="1" ht="16.5" thickBot="1" x14ac:dyDescent="0.3">
      <c r="B27" s="26" t="s">
        <v>3</v>
      </c>
      <c r="C27" s="27"/>
      <c r="D27" s="23"/>
      <c r="E27" s="11">
        <f>SUM(E8:E26)</f>
        <v>425000</v>
      </c>
      <c r="F27" s="11">
        <f>SUM(F13:F26)</f>
        <v>0</v>
      </c>
      <c r="G27" s="11">
        <f>SUM(G13:G26)</f>
        <v>0</v>
      </c>
      <c r="H27" s="11">
        <f>SUM(H13:H26)</f>
        <v>0</v>
      </c>
      <c r="I27" s="11">
        <f t="shared" ref="I27:O27" si="4">SUM(I8:I26)</f>
        <v>425000</v>
      </c>
      <c r="J27" s="11">
        <f t="shared" si="4"/>
        <v>12030.109166666667</v>
      </c>
      <c r="K27" s="11">
        <f t="shared" si="4"/>
        <v>0</v>
      </c>
      <c r="L27" s="11">
        <f t="shared" si="4"/>
        <v>0</v>
      </c>
      <c r="M27" s="11">
        <f t="shared" si="4"/>
        <v>0</v>
      </c>
      <c r="N27" s="11">
        <f t="shared" si="4"/>
        <v>12030.109166666667</v>
      </c>
      <c r="O27" s="10">
        <f t="shared" si="4"/>
        <v>392969.89083333331</v>
      </c>
      <c r="P27" s="7"/>
    </row>
    <row r="28" spans="2:16" s="6" customFormat="1" x14ac:dyDescent="0.25">
      <c r="B28" s="9"/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</row>
    <row r="29" spans="2:16" x14ac:dyDescent="0.25">
      <c r="C29" s="1" t="s">
        <v>2</v>
      </c>
      <c r="L29" s="1" t="s">
        <v>1</v>
      </c>
    </row>
    <row r="31" spans="2:16" x14ac:dyDescent="0.25">
      <c r="C31" s="5" t="s">
        <v>25</v>
      </c>
      <c r="G31" s="5"/>
      <c r="K31" s="5"/>
      <c r="L31" s="5" t="s">
        <v>27</v>
      </c>
    </row>
    <row r="32" spans="2:16" x14ac:dyDescent="0.25">
      <c r="C32" s="1" t="s">
        <v>0</v>
      </c>
      <c r="L32" s="1" t="s">
        <v>28</v>
      </c>
    </row>
    <row r="33" spans="6:6" x14ac:dyDescent="0.25">
      <c r="F33" s="3"/>
    </row>
  </sheetData>
  <mergeCells count="3">
    <mergeCell ref="B4:O4"/>
    <mergeCell ref="B5:O5"/>
    <mergeCell ref="B27:C27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Seguridad</vt:lpstr>
      <vt:lpstr>Seguridad!Print_Area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2022-01-05T14:17:38Z</cp:lastPrinted>
  <dcterms:created xsi:type="dcterms:W3CDTF">2021-11-15T17:41:26Z</dcterms:created>
  <dcterms:modified xsi:type="dcterms:W3CDTF">2022-01-05T14:20:59Z</dcterms:modified>
</cp:coreProperties>
</file>