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NOVIEMBRE\"/>
    </mc:Choice>
  </mc:AlternateContent>
  <xr:revisionPtr revIDLastSave="0" documentId="13_ncr:1_{15D0EC31-D6FD-4D17-90FE-519D43061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2" l="1"/>
  <c r="M23" i="2"/>
  <c r="J23" i="2"/>
  <c r="I23" i="2"/>
  <c r="H23" i="2"/>
  <c r="G23" i="2"/>
  <c r="O22" i="2"/>
  <c r="P22" i="2" s="1"/>
  <c r="Q22" i="2" s="1"/>
  <c r="K22" i="2"/>
  <c r="O21" i="2"/>
  <c r="P21" i="2" s="1"/>
  <c r="Q21" i="2" s="1"/>
  <c r="K21" i="2"/>
  <c r="Q20" i="2"/>
  <c r="Q19" i="2"/>
  <c r="O18" i="2"/>
  <c r="P18" i="2" s="1"/>
  <c r="Q18" i="2" s="1"/>
  <c r="K18" i="2"/>
  <c r="O17" i="2"/>
  <c r="P17" i="2" s="1"/>
  <c r="Q17" i="2" s="1"/>
  <c r="K17" i="2"/>
  <c r="O16" i="2"/>
  <c r="P16" i="2" s="1"/>
  <c r="Q16" i="2" s="1"/>
  <c r="K16" i="2"/>
  <c r="O15" i="2"/>
  <c r="P15" i="2" s="1"/>
  <c r="Q15" i="2" s="1"/>
  <c r="K15" i="2"/>
  <c r="O14" i="2"/>
  <c r="P14" i="2" s="1"/>
  <c r="Q14" i="2" s="1"/>
  <c r="K14" i="2"/>
  <c r="O13" i="2"/>
  <c r="P13" i="2" s="1"/>
  <c r="Q13" i="2" s="1"/>
  <c r="K13" i="2"/>
  <c r="O12" i="2"/>
  <c r="P12" i="2" s="1"/>
  <c r="Q12" i="2" s="1"/>
  <c r="K12" i="2"/>
  <c r="O11" i="2"/>
  <c r="P11" i="2" s="1"/>
  <c r="Q11" i="2" s="1"/>
  <c r="K11" i="2"/>
  <c r="O10" i="2"/>
  <c r="P10" i="2" s="1"/>
  <c r="Q10" i="2" s="1"/>
  <c r="K10" i="2"/>
  <c r="O9" i="2"/>
  <c r="P9" i="2" s="1"/>
  <c r="Q9" i="2" s="1"/>
  <c r="K9" i="2"/>
  <c r="O8" i="2"/>
  <c r="O23" i="2" s="1"/>
  <c r="K8" i="2"/>
  <c r="O7" i="2"/>
  <c r="L7" i="2"/>
  <c r="L23" i="2" s="1"/>
  <c r="K7" i="2"/>
  <c r="P6" i="2"/>
  <c r="O6" i="2"/>
  <c r="K6" i="2"/>
  <c r="K23" i="2" s="1"/>
  <c r="Q6" i="2" l="1"/>
  <c r="P7" i="2"/>
  <c r="Q7" i="2" s="1"/>
  <c r="P8" i="2"/>
  <c r="Q8" i="2" s="1"/>
  <c r="Q23" i="2" l="1"/>
  <c r="P23" i="2"/>
</calcChain>
</file>

<file path=xl/sharedStrings.xml><?xml version="1.0" encoding="utf-8"?>
<sst xmlns="http://schemas.openxmlformats.org/spreadsheetml/2006/main" count="102" uniqueCount="58">
  <si>
    <t>Unidad de Análisis Financiero</t>
  </si>
  <si>
    <t>Nómina Personal de Vigilancia Noviembre2022</t>
  </si>
  <si>
    <t>No.</t>
  </si>
  <si>
    <t>Cédula</t>
  </si>
  <si>
    <t>Empleado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</si>
  <si>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</si>
  <si>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</si>
  <si>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</si>
  <si>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</si>
  <si>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</si>
  <si>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</si>
  <si>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</si>
  <si>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</si>
  <si>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</si>
  <si>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</si>
  <si>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</si>
  <si>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</si>
  <si>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</si>
  <si>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</si>
  <si>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Rafael Cruz Reyes</t>
  </si>
  <si>
    <t>División Seguridad Física</t>
  </si>
  <si>
    <t>Encargado Seguridad Física</t>
  </si>
  <si>
    <t>M</t>
  </si>
  <si>
    <t>Marcos Reyes Sanchez</t>
  </si>
  <si>
    <t xml:space="preserve">Vigilante </t>
  </si>
  <si>
    <t>Emmanuel Antonio Guzman Santana</t>
  </si>
  <si>
    <t>Juan Elias Luciano Garcia</t>
  </si>
  <si>
    <t>Emmanuel Addias Oliva Varela</t>
  </si>
  <si>
    <t>Domingo Ramirez</t>
  </si>
  <si>
    <t>Santos Ramirez</t>
  </si>
  <si>
    <t>010-0097356-8</t>
  </si>
  <si>
    <t>José Heredia Báez</t>
  </si>
  <si>
    <t>Santo Giron Mercedes</t>
  </si>
  <si>
    <t>Fredy Del Rosario Mendez</t>
  </si>
  <si>
    <t>Joel Garcia</t>
  </si>
  <si>
    <t>011-0041237-6</t>
  </si>
  <si>
    <t>Joel Luis Rodríguez Santana</t>
  </si>
  <si>
    <t>402-2680769-7</t>
  </si>
  <si>
    <t>Michael Marrero</t>
  </si>
  <si>
    <t>Altagracia Aquino Medina</t>
  </si>
  <si>
    <t>F</t>
  </si>
  <si>
    <t>Luis Miguel Valdez Montero</t>
  </si>
  <si>
    <t>073-0017008-6</t>
  </si>
  <si>
    <t>Domingo Miguel Rodriguez</t>
  </si>
  <si>
    <t>001-1469464-9</t>
  </si>
  <si>
    <t>Carlos Manuel Bejaran Echavarria</t>
  </si>
  <si>
    <t>División de Servicios Generales</t>
  </si>
  <si>
    <t>Chofer Director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</si>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</sst>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\-0000000\-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1752600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79FC4D98-5A10-48EF-9139-456978926D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2F9E-854F-4A9B-9F24-DFA180B1D7A7}">
  <dimension ref="A2:U41"/>
  <sheetViews>
    <sheetView showGridLines="0" tabSelected="1" zoomScaleNormal="100" workbookViewId="0">
      <selection activeCell="G27" sqref="G27"/>
    </sheetView>
  </sheetViews>
  <sheetFormatPr baseColWidth="10" defaultColWidth="11.42578125" defaultRowHeight="15.75" x14ac:dyDescent="0.25"/>
  <cols>
    <col min="1" max="1" width="6.85546875" style="4" customWidth="1"/>
    <col min="2" max="2" width="15" style="4" hidden="1" customWidth="1"/>
    <col min="3" max="3" width="35.42578125" style="4" hidden="1" customWidth="1"/>
    <col min="4" max="4" width="31.42578125" style="4" customWidth="1"/>
    <col min="5" max="5" width="28.28515625" style="3" bestFit="1" customWidth="1"/>
    <col min="6" max="6" width="9" style="3" customWidth="1"/>
    <col min="7" max="17" width="15.7109375" style="3" customWidth="1"/>
    <col min="18" max="18" width="10.28515625" style="3" customWidth="1"/>
    <col min="19" max="19" width="54" style="3" customWidth="1"/>
    <col min="20" max="20" width="57.5703125" style="3" bestFit="1" customWidth="1"/>
    <col min="21" max="21" width="13.140625" style="3" bestFit="1" customWidth="1"/>
    <col min="22" max="22" width="11.42578125" style="3"/>
    <col min="23" max="23" width="23.140625" style="3" bestFit="1" customWidth="1"/>
    <col min="24" max="16384" width="11.42578125" style="3"/>
  </cols>
  <sheetData>
    <row r="2" spans="1:21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</row>
    <row r="3" spans="1:21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</row>
    <row r="4" spans="1:21" ht="9" customHeight="1" x14ac:dyDescent="0.25">
      <c r="E4" s="5"/>
      <c r="F4" s="5"/>
      <c r="G4" s="6"/>
      <c r="H4" s="5"/>
      <c r="I4" s="5"/>
      <c r="J4" s="5"/>
      <c r="K4" s="5"/>
      <c r="L4" s="6"/>
      <c r="M4" s="6"/>
      <c r="N4" s="7"/>
      <c r="O4" s="7"/>
      <c r="P4" s="6"/>
      <c r="Q4" s="6"/>
      <c r="R4" s="5"/>
      <c r="S4" s="5"/>
      <c r="T4" s="5"/>
      <c r="U4" s="5"/>
    </row>
    <row r="5" spans="1:21" s="9" customFormat="1" ht="47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</row>
    <row r="6" spans="1:21" s="9" customFormat="1" ht="18" customHeight="1" x14ac:dyDescent="0.25">
      <c r="A6" s="10">
        <v>1</v>
      </c>
      <c r="B6" s="11">
        <v>5300293783</v>
      </c>
      <c r="C6" s="12" t="s">
        <v>19</v>
      </c>
      <c r="D6" s="13" t="s">
        <v>20</v>
      </c>
      <c r="E6" s="14" t="s">
        <v>21</v>
      </c>
      <c r="F6" s="15" t="s">
        <v>22</v>
      </c>
      <c r="G6" s="16">
        <v>110000</v>
      </c>
      <c r="H6" s="16">
        <v>0</v>
      </c>
      <c r="I6" s="16">
        <v>0</v>
      </c>
      <c r="J6" s="16"/>
      <c r="K6" s="16">
        <f t="shared" ref="K6" si="0">+G6-(H6+I6+J6)</f>
        <v>110000</v>
      </c>
      <c r="L6" s="16">
        <v>16082.87</v>
      </c>
      <c r="M6" s="16"/>
      <c r="N6" s="16"/>
      <c r="O6" s="16">
        <f t="shared" ref="O6" si="1">+J6+M6+N6</f>
        <v>0</v>
      </c>
      <c r="P6" s="16">
        <f t="shared" ref="P6" si="2">+H6+I6+L6+O6</f>
        <v>16082.87</v>
      </c>
      <c r="Q6" s="16">
        <f>+G6-P6</f>
        <v>93917.13</v>
      </c>
    </row>
    <row r="7" spans="1:21" s="18" customFormat="1" ht="18" customHeight="1" x14ac:dyDescent="0.25">
      <c r="A7" s="10">
        <v>2</v>
      </c>
      <c r="B7" s="11">
        <v>5300293668</v>
      </c>
      <c r="C7" s="13" t="s">
        <v>23</v>
      </c>
      <c r="D7" s="13" t="s">
        <v>20</v>
      </c>
      <c r="E7" s="14" t="s">
        <v>24</v>
      </c>
      <c r="F7" s="15" t="s">
        <v>22</v>
      </c>
      <c r="G7" s="17">
        <v>40000</v>
      </c>
      <c r="H7" s="17">
        <v>0</v>
      </c>
      <c r="I7" s="17">
        <v>0</v>
      </c>
      <c r="J7" s="17"/>
      <c r="K7" s="17">
        <f>+G7-(H7+I7+J7)</f>
        <v>40000</v>
      </c>
      <c r="L7" s="17">
        <f>IF(K7&lt;=[1]Datos!$G$7,"0",IF(K7&lt;=[1]Datos!$G$8,(K7-[1]Datos!$F$8)*[1]Datos!$I$6,IF(K7&lt;=[1]Datos!$G$9,[1]Datos!$I$8+(K7-[1]Datos!$F$9)*[1]Datos!$J$6,IF(K7&gt;=[1]Datos!$F$10,([1]Datos!$I$8+[1]Datos!$J$8)+(K7-[1]Datos!$F$10)*[1]Datos!$K$6))))</f>
        <v>797.24849999999969</v>
      </c>
      <c r="M7" s="17"/>
      <c r="N7" s="17"/>
      <c r="O7" s="17">
        <f>+J7+M7+N7</f>
        <v>0</v>
      </c>
      <c r="P7" s="17">
        <f>+H7+I7+L7+O7</f>
        <v>797.24849999999969</v>
      </c>
      <c r="Q7" s="17">
        <f>+G7-P7</f>
        <v>39202.751499999998</v>
      </c>
    </row>
    <row r="8" spans="1:21" s="18" customFormat="1" ht="18" customHeight="1" x14ac:dyDescent="0.25">
      <c r="A8" s="10">
        <v>3</v>
      </c>
      <c r="B8" s="11">
        <v>22600085231</v>
      </c>
      <c r="C8" s="13" t="s">
        <v>25</v>
      </c>
      <c r="D8" s="13" t="s">
        <v>20</v>
      </c>
      <c r="E8" s="14" t="s">
        <v>24</v>
      </c>
      <c r="F8" s="15" t="s">
        <v>22</v>
      </c>
      <c r="G8" s="17">
        <v>20000</v>
      </c>
      <c r="H8" s="17">
        <v>0</v>
      </c>
      <c r="I8" s="17">
        <v>0</v>
      </c>
      <c r="J8" s="17"/>
      <c r="K8" s="17">
        <f t="shared" ref="K8:K18" si="3">+G8-(H8+I8+J8)</f>
        <v>20000</v>
      </c>
      <c r="L8" s="17">
        <v>0</v>
      </c>
      <c r="M8" s="17"/>
      <c r="N8" s="17"/>
      <c r="O8" s="17">
        <f t="shared" ref="O8:O18" si="4">+J8+M8+N8</f>
        <v>0</v>
      </c>
      <c r="P8" s="17">
        <f t="shared" ref="P8:P18" si="5">+H8+I8+L8+O8</f>
        <v>0</v>
      </c>
      <c r="Q8" s="17">
        <f t="shared" ref="Q8:Q19" si="6">+G8-P8</f>
        <v>20000</v>
      </c>
    </row>
    <row r="9" spans="1:21" s="18" customFormat="1" ht="18" customHeight="1" x14ac:dyDescent="0.25">
      <c r="A9" s="10">
        <v>4</v>
      </c>
      <c r="B9" s="11">
        <v>1700231770</v>
      </c>
      <c r="C9" s="12" t="s">
        <v>26</v>
      </c>
      <c r="D9" s="13" t="s">
        <v>20</v>
      </c>
      <c r="E9" s="14" t="s">
        <v>24</v>
      </c>
      <c r="F9" s="15" t="s">
        <v>22</v>
      </c>
      <c r="G9" s="17">
        <v>20000</v>
      </c>
      <c r="H9" s="17">
        <v>0</v>
      </c>
      <c r="I9" s="17">
        <v>0</v>
      </c>
      <c r="J9" s="17"/>
      <c r="K9" s="17">
        <f t="shared" si="3"/>
        <v>20000</v>
      </c>
      <c r="L9" s="17">
        <v>0</v>
      </c>
      <c r="N9" s="17"/>
      <c r="O9" s="17">
        <f t="shared" si="4"/>
        <v>0</v>
      </c>
      <c r="P9" s="17">
        <f t="shared" si="5"/>
        <v>0</v>
      </c>
      <c r="Q9" s="17">
        <f t="shared" si="6"/>
        <v>20000</v>
      </c>
    </row>
    <row r="10" spans="1:21" s="18" customFormat="1" ht="18" customHeight="1" x14ac:dyDescent="0.25">
      <c r="A10" s="10">
        <v>5</v>
      </c>
      <c r="B10" s="11">
        <v>2301597155</v>
      </c>
      <c r="C10" s="13" t="s">
        <v>27</v>
      </c>
      <c r="D10" s="13" t="s">
        <v>20</v>
      </c>
      <c r="E10" s="14" t="s">
        <v>24</v>
      </c>
      <c r="F10" s="15" t="s">
        <v>22</v>
      </c>
      <c r="G10" s="17">
        <v>20000</v>
      </c>
      <c r="H10" s="17">
        <v>0</v>
      </c>
      <c r="I10" s="17">
        <v>0</v>
      </c>
      <c r="J10" s="17"/>
      <c r="K10" s="17">
        <f t="shared" si="3"/>
        <v>20000</v>
      </c>
      <c r="L10" s="17">
        <v>0</v>
      </c>
      <c r="M10" s="17"/>
      <c r="N10" s="17"/>
      <c r="O10" s="17">
        <f t="shared" si="4"/>
        <v>0</v>
      </c>
      <c r="P10" s="17">
        <f t="shared" si="5"/>
        <v>0</v>
      </c>
      <c r="Q10" s="17">
        <f t="shared" si="6"/>
        <v>20000</v>
      </c>
    </row>
    <row r="11" spans="1:21" s="18" customFormat="1" ht="18" customHeight="1" x14ac:dyDescent="0.25">
      <c r="A11" s="10">
        <v>6</v>
      </c>
      <c r="B11" s="11">
        <v>40214868412</v>
      </c>
      <c r="C11" s="13" t="s">
        <v>28</v>
      </c>
      <c r="D11" s="13" t="s">
        <v>20</v>
      </c>
      <c r="E11" s="14" t="s">
        <v>24</v>
      </c>
      <c r="F11" s="15" t="s">
        <v>22</v>
      </c>
      <c r="G11" s="17">
        <v>20000</v>
      </c>
      <c r="H11" s="17">
        <v>0</v>
      </c>
      <c r="I11" s="17">
        <v>0</v>
      </c>
      <c r="J11" s="17"/>
      <c r="K11" s="17">
        <f t="shared" si="3"/>
        <v>20000</v>
      </c>
      <c r="L11" s="17">
        <v>0</v>
      </c>
      <c r="M11" s="17"/>
      <c r="N11" s="17"/>
      <c r="O11" s="17">
        <f t="shared" si="4"/>
        <v>0</v>
      </c>
      <c r="P11" s="17">
        <f t="shared" si="5"/>
        <v>0</v>
      </c>
      <c r="Q11" s="17">
        <f t="shared" si="6"/>
        <v>20000</v>
      </c>
    </row>
    <row r="12" spans="1:21" s="18" customFormat="1" ht="18" customHeight="1" x14ac:dyDescent="0.25">
      <c r="A12" s="10">
        <v>7</v>
      </c>
      <c r="B12" s="11">
        <v>40208833935</v>
      </c>
      <c r="C12" s="13" t="s">
        <v>29</v>
      </c>
      <c r="D12" s="13" t="s">
        <v>20</v>
      </c>
      <c r="E12" s="14" t="s">
        <v>24</v>
      </c>
      <c r="F12" s="15" t="s">
        <v>22</v>
      </c>
      <c r="G12" s="17">
        <v>20000</v>
      </c>
      <c r="H12" s="17">
        <v>0</v>
      </c>
      <c r="I12" s="17">
        <v>0</v>
      </c>
      <c r="J12" s="17"/>
      <c r="K12" s="17">
        <f t="shared" si="3"/>
        <v>20000</v>
      </c>
      <c r="L12" s="17">
        <v>0</v>
      </c>
      <c r="M12" s="17"/>
      <c r="N12" s="17"/>
      <c r="O12" s="17">
        <f t="shared" si="4"/>
        <v>0</v>
      </c>
      <c r="P12" s="17">
        <f t="shared" si="5"/>
        <v>0</v>
      </c>
      <c r="Q12" s="17">
        <f t="shared" si="6"/>
        <v>20000</v>
      </c>
    </row>
    <row r="13" spans="1:21" s="18" customFormat="1" ht="18" customHeight="1" x14ac:dyDescent="0.25">
      <c r="A13" s="10">
        <v>8</v>
      </c>
      <c r="B13" s="11" t="s">
        <v>30</v>
      </c>
      <c r="C13" s="13" t="s">
        <v>31</v>
      </c>
      <c r="D13" s="13" t="s">
        <v>20</v>
      </c>
      <c r="E13" s="14" t="s">
        <v>24</v>
      </c>
      <c r="F13" s="15" t="s">
        <v>22</v>
      </c>
      <c r="G13" s="17">
        <v>20000</v>
      </c>
      <c r="H13" s="17">
        <v>0</v>
      </c>
      <c r="I13" s="17">
        <v>0</v>
      </c>
      <c r="J13" s="17"/>
      <c r="K13" s="17">
        <f t="shared" si="3"/>
        <v>20000</v>
      </c>
      <c r="L13" s="17">
        <v>0</v>
      </c>
      <c r="M13" s="17"/>
      <c r="N13" s="17"/>
      <c r="O13" s="17">
        <f t="shared" si="4"/>
        <v>0</v>
      </c>
      <c r="P13" s="17">
        <f t="shared" si="5"/>
        <v>0</v>
      </c>
      <c r="Q13" s="17">
        <f t="shared" si="6"/>
        <v>20000</v>
      </c>
    </row>
    <row r="14" spans="1:21" s="18" customFormat="1" ht="18" customHeight="1" x14ac:dyDescent="0.25">
      <c r="A14" s="10">
        <v>9</v>
      </c>
      <c r="B14" s="11">
        <v>22500445188</v>
      </c>
      <c r="C14" s="13" t="s">
        <v>32</v>
      </c>
      <c r="D14" s="13" t="s">
        <v>20</v>
      </c>
      <c r="E14" s="14" t="s">
        <v>24</v>
      </c>
      <c r="F14" s="15" t="s">
        <v>22</v>
      </c>
      <c r="G14" s="17">
        <v>20000</v>
      </c>
      <c r="H14" s="17">
        <v>0</v>
      </c>
      <c r="I14" s="17">
        <v>0</v>
      </c>
      <c r="J14" s="17"/>
      <c r="K14" s="17">
        <f t="shared" si="3"/>
        <v>20000</v>
      </c>
      <c r="L14" s="17">
        <v>0</v>
      </c>
      <c r="M14" s="17"/>
      <c r="N14" s="17"/>
      <c r="O14" s="17">
        <f t="shared" si="4"/>
        <v>0</v>
      </c>
      <c r="P14" s="17">
        <f t="shared" si="5"/>
        <v>0</v>
      </c>
      <c r="Q14" s="17">
        <f t="shared" si="6"/>
        <v>20000</v>
      </c>
    </row>
    <row r="15" spans="1:21" s="18" customFormat="1" ht="18" customHeight="1" x14ac:dyDescent="0.25">
      <c r="A15" s="10">
        <v>10</v>
      </c>
      <c r="B15" s="11">
        <v>12500028746</v>
      </c>
      <c r="C15" s="13" t="s">
        <v>33</v>
      </c>
      <c r="D15" s="13" t="s">
        <v>20</v>
      </c>
      <c r="E15" s="14" t="s">
        <v>24</v>
      </c>
      <c r="F15" s="15" t="s">
        <v>22</v>
      </c>
      <c r="G15" s="17">
        <v>20000</v>
      </c>
      <c r="H15" s="17">
        <v>0</v>
      </c>
      <c r="I15" s="17">
        <v>0</v>
      </c>
      <c r="J15" s="17"/>
      <c r="K15" s="17">
        <f t="shared" si="3"/>
        <v>20000</v>
      </c>
      <c r="L15" s="17">
        <v>0</v>
      </c>
      <c r="M15" s="17"/>
      <c r="N15" s="17"/>
      <c r="O15" s="17">
        <f t="shared" si="4"/>
        <v>0</v>
      </c>
      <c r="P15" s="17">
        <f t="shared" si="5"/>
        <v>0</v>
      </c>
      <c r="Q15" s="17">
        <f t="shared" si="6"/>
        <v>20000</v>
      </c>
    </row>
    <row r="16" spans="1:21" s="18" customFormat="1" ht="18" customHeight="1" x14ac:dyDescent="0.25">
      <c r="A16" s="10">
        <v>11</v>
      </c>
      <c r="B16" s="11">
        <v>22500873959</v>
      </c>
      <c r="C16" s="12" t="s">
        <v>34</v>
      </c>
      <c r="D16" s="13" t="s">
        <v>20</v>
      </c>
      <c r="E16" s="14" t="s">
        <v>24</v>
      </c>
      <c r="F16" s="15" t="s">
        <v>22</v>
      </c>
      <c r="G16" s="17">
        <v>20000</v>
      </c>
      <c r="H16" s="17">
        <v>0</v>
      </c>
      <c r="I16" s="17">
        <v>0</v>
      </c>
      <c r="J16" s="17"/>
      <c r="K16" s="17">
        <f t="shared" si="3"/>
        <v>20000</v>
      </c>
      <c r="L16" s="17">
        <v>0</v>
      </c>
      <c r="M16" s="17"/>
      <c r="N16" s="17"/>
      <c r="O16" s="17">
        <f t="shared" si="4"/>
        <v>0</v>
      </c>
      <c r="P16" s="17">
        <f t="shared" si="5"/>
        <v>0</v>
      </c>
      <c r="Q16" s="17">
        <f t="shared" si="6"/>
        <v>20000</v>
      </c>
    </row>
    <row r="17" spans="1:20" s="18" customFormat="1" ht="18" customHeight="1" x14ac:dyDescent="0.25">
      <c r="A17" s="10">
        <v>12</v>
      </c>
      <c r="B17" s="11" t="s">
        <v>35</v>
      </c>
      <c r="C17" s="13" t="s">
        <v>36</v>
      </c>
      <c r="D17" s="13" t="s">
        <v>20</v>
      </c>
      <c r="E17" s="14" t="s">
        <v>24</v>
      </c>
      <c r="F17" s="15" t="s">
        <v>22</v>
      </c>
      <c r="G17" s="17">
        <v>20000</v>
      </c>
      <c r="H17" s="17">
        <v>0</v>
      </c>
      <c r="I17" s="17">
        <v>0</v>
      </c>
      <c r="J17" s="17"/>
      <c r="K17" s="17">
        <f t="shared" si="3"/>
        <v>20000</v>
      </c>
      <c r="L17" s="17">
        <v>0</v>
      </c>
      <c r="M17" s="17"/>
      <c r="N17" s="17"/>
      <c r="O17" s="17">
        <f t="shared" si="4"/>
        <v>0</v>
      </c>
      <c r="P17" s="17">
        <f t="shared" si="5"/>
        <v>0</v>
      </c>
      <c r="Q17" s="17">
        <f t="shared" si="6"/>
        <v>20000</v>
      </c>
    </row>
    <row r="18" spans="1:20" s="18" customFormat="1" ht="18" customHeight="1" x14ac:dyDescent="0.25">
      <c r="A18" s="10">
        <v>13</v>
      </c>
      <c r="B18" s="11" t="s">
        <v>37</v>
      </c>
      <c r="C18" s="14" t="s">
        <v>38</v>
      </c>
      <c r="D18" s="13" t="s">
        <v>20</v>
      </c>
      <c r="E18" s="14" t="s">
        <v>24</v>
      </c>
      <c r="F18" s="15" t="s">
        <v>22</v>
      </c>
      <c r="G18" s="17">
        <v>20000</v>
      </c>
      <c r="H18" s="17">
        <v>0</v>
      </c>
      <c r="I18" s="17">
        <v>0</v>
      </c>
      <c r="J18" s="17"/>
      <c r="K18" s="17">
        <f t="shared" si="3"/>
        <v>20000</v>
      </c>
      <c r="L18" s="17">
        <v>0</v>
      </c>
      <c r="M18" s="17"/>
      <c r="N18" s="17"/>
      <c r="O18" s="17">
        <f t="shared" si="4"/>
        <v>0</v>
      </c>
      <c r="P18" s="17">
        <f t="shared" si="5"/>
        <v>0</v>
      </c>
      <c r="Q18" s="17">
        <f t="shared" si="6"/>
        <v>20000</v>
      </c>
    </row>
    <row r="19" spans="1:20" s="18" customFormat="1" ht="18" customHeight="1" x14ac:dyDescent="0.25">
      <c r="A19" s="10">
        <v>14</v>
      </c>
      <c r="B19" s="11">
        <v>22301359687</v>
      </c>
      <c r="C19" s="13" t="s">
        <v>39</v>
      </c>
      <c r="D19" s="13" t="s">
        <v>20</v>
      </c>
      <c r="E19" s="14" t="s">
        <v>24</v>
      </c>
      <c r="F19" s="15" t="s">
        <v>40</v>
      </c>
      <c r="G19" s="17">
        <v>20000</v>
      </c>
      <c r="H19" s="17"/>
      <c r="I19" s="17"/>
      <c r="J19" s="17"/>
      <c r="K19" s="17">
        <v>20000</v>
      </c>
      <c r="L19" s="17">
        <v>0</v>
      </c>
      <c r="M19" s="17"/>
      <c r="N19" s="17"/>
      <c r="P19" s="17">
        <v>0</v>
      </c>
      <c r="Q19" s="17">
        <f t="shared" si="6"/>
        <v>20000</v>
      </c>
    </row>
    <row r="20" spans="1:20" s="18" customFormat="1" ht="18" customHeight="1" x14ac:dyDescent="0.25">
      <c r="A20" s="10">
        <v>15</v>
      </c>
      <c r="B20" s="11">
        <v>1100455607</v>
      </c>
      <c r="C20" s="12" t="s">
        <v>41</v>
      </c>
      <c r="D20" s="13" t="s">
        <v>20</v>
      </c>
      <c r="E20" s="14" t="s">
        <v>24</v>
      </c>
      <c r="F20" s="15" t="s">
        <v>22</v>
      </c>
      <c r="G20" s="17">
        <v>20000</v>
      </c>
      <c r="H20" s="17"/>
      <c r="I20" s="17"/>
      <c r="J20" s="17"/>
      <c r="K20" s="17">
        <v>20000</v>
      </c>
      <c r="L20" s="17">
        <v>0</v>
      </c>
      <c r="M20" s="17"/>
      <c r="N20" s="17"/>
      <c r="O20" s="17">
        <v>0</v>
      </c>
      <c r="P20" s="17">
        <v>0</v>
      </c>
      <c r="Q20" s="17">
        <f>+K20</f>
        <v>20000</v>
      </c>
    </row>
    <row r="21" spans="1:20" s="18" customFormat="1" ht="18" customHeight="1" x14ac:dyDescent="0.25">
      <c r="A21" s="10">
        <v>16</v>
      </c>
      <c r="B21" s="10" t="s">
        <v>42</v>
      </c>
      <c r="C21" s="19" t="s">
        <v>43</v>
      </c>
      <c r="D21" s="13" t="s">
        <v>20</v>
      </c>
      <c r="E21" s="14" t="s">
        <v>24</v>
      </c>
      <c r="F21" s="15" t="s">
        <v>22</v>
      </c>
      <c r="G21" s="17">
        <v>20000</v>
      </c>
      <c r="H21" s="17">
        <v>0</v>
      </c>
      <c r="I21" s="17">
        <v>0</v>
      </c>
      <c r="J21" s="17"/>
      <c r="K21" s="17">
        <f>+G21-(H21+I21+J21)</f>
        <v>20000</v>
      </c>
      <c r="L21" s="17">
        <v>0</v>
      </c>
      <c r="M21" s="17"/>
      <c r="N21" s="17"/>
      <c r="O21" s="17">
        <f>+J21+M21+N21</f>
        <v>0</v>
      </c>
      <c r="P21" s="17">
        <f>+H21+I21+L21+O21</f>
        <v>0</v>
      </c>
      <c r="Q21" s="17">
        <f>+G21-P21</f>
        <v>20000</v>
      </c>
    </row>
    <row r="22" spans="1:20" s="18" customFormat="1" ht="18" customHeight="1" thickBot="1" x14ac:dyDescent="0.3">
      <c r="A22" s="10">
        <v>17</v>
      </c>
      <c r="B22" s="11" t="s">
        <v>44</v>
      </c>
      <c r="C22" s="12" t="s">
        <v>45</v>
      </c>
      <c r="D22" s="13" t="s">
        <v>46</v>
      </c>
      <c r="E22" s="12" t="s">
        <v>47</v>
      </c>
      <c r="F22" s="15" t="s">
        <v>22</v>
      </c>
      <c r="G22" s="17">
        <v>28000</v>
      </c>
      <c r="H22" s="17">
        <v>0</v>
      </c>
      <c r="I22" s="17">
        <v>0</v>
      </c>
      <c r="J22" s="17"/>
      <c r="K22" s="17">
        <f>+G22-(H22+I22+J22)</f>
        <v>28000</v>
      </c>
      <c r="L22" s="17">
        <v>0</v>
      </c>
      <c r="M22" s="17"/>
      <c r="N22" s="17"/>
      <c r="O22" s="17">
        <f>+J22+M22+N22</f>
        <v>0</v>
      </c>
      <c r="P22" s="17">
        <f>+H22+I22+L22+O22</f>
        <v>0</v>
      </c>
      <c r="Q22" s="17">
        <f>+G22-P22</f>
        <v>28000</v>
      </c>
    </row>
    <row r="23" spans="1:20" s="18" customFormat="1" ht="16.5" thickBot="1" x14ac:dyDescent="0.3">
      <c r="A23" s="20" t="s">
        <v>48</v>
      </c>
      <c r="B23" s="21"/>
      <c r="C23" s="21"/>
      <c r="D23" s="21"/>
      <c r="E23" s="21"/>
      <c r="F23" s="22"/>
      <c r="G23" s="23">
        <f>SUM(G6:G22)</f>
        <v>458000</v>
      </c>
      <c r="H23" s="23">
        <f>SUM(H10:H21)</f>
        <v>0</v>
      </c>
      <c r="I23" s="23">
        <f>SUM(I10:I21)</f>
        <v>0</v>
      </c>
      <c r="J23" s="23">
        <f>SUM(J10:J21)</f>
        <v>0</v>
      </c>
      <c r="K23" s="23">
        <f>SUM(K6:K22)</f>
        <v>458000</v>
      </c>
      <c r="L23" s="23">
        <f>SUM(L6:L21)</f>
        <v>16880.1185</v>
      </c>
      <c r="M23" s="23">
        <f>SUM(M8:M21)</f>
        <v>0</v>
      </c>
      <c r="N23" s="23">
        <f>SUM(N8:N21)</f>
        <v>0</v>
      </c>
      <c r="O23" s="23">
        <f>SUM(O8:O21)</f>
        <v>0</v>
      </c>
      <c r="P23" s="23">
        <f>SUM(P6:P21)</f>
        <v>16880.1185</v>
      </c>
      <c r="Q23" s="24">
        <f>SUM(Q6:Q22)</f>
        <v>441119.88150000002</v>
      </c>
      <c r="R23" s="25"/>
    </row>
    <row r="24" spans="1:20" s="18" customFormat="1" x14ac:dyDescent="0.25">
      <c r="A24" s="26"/>
      <c r="B24" s="26"/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5"/>
    </row>
    <row r="25" spans="1:20" s="18" customFormat="1" x14ac:dyDescent="0.25">
      <c r="A25" s="26"/>
      <c r="B25" s="26"/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5"/>
    </row>
    <row r="26" spans="1:20" s="18" customFormat="1" x14ac:dyDescent="0.25">
      <c r="A26" s="26"/>
      <c r="B26" s="26"/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</row>
    <row r="27" spans="1:20" s="18" customFormat="1" x14ac:dyDescent="0.25">
      <c r="A27" s="26"/>
      <c r="B27" s="26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5"/>
    </row>
    <row r="28" spans="1:20" s="32" customFormat="1" ht="18.75" x14ac:dyDescent="0.3">
      <c r="A28" s="28"/>
      <c r="B28" s="29"/>
      <c r="C28" s="29"/>
      <c r="D28" s="30" t="s">
        <v>49</v>
      </c>
      <c r="E28" s="31"/>
      <c r="F28" s="29" t="s">
        <v>50</v>
      </c>
      <c r="G28" s="29"/>
      <c r="H28" s="29"/>
      <c r="I28" s="29"/>
      <c r="J28" s="29"/>
      <c r="K28" s="29"/>
      <c r="L28" s="31"/>
      <c r="M28" s="31"/>
      <c r="N28" s="29" t="s">
        <v>51</v>
      </c>
      <c r="O28" s="29"/>
      <c r="P28" s="29"/>
    </row>
    <row r="29" spans="1:20" customFormat="1" x14ac:dyDescent="0.25">
      <c r="A29" s="3"/>
      <c r="B29" s="3"/>
      <c r="C29" s="3"/>
      <c r="D29" s="3"/>
      <c r="E29" s="3"/>
      <c r="F29" s="33"/>
      <c r="G29" s="3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32" customFormat="1" ht="18.75" x14ac:dyDescent="0.3">
      <c r="A30" s="34"/>
      <c r="B30" s="34"/>
      <c r="C30" s="35"/>
      <c r="D30" s="31"/>
      <c r="E30" s="31"/>
      <c r="F30" s="29"/>
      <c r="G30" s="29"/>
      <c r="H30" s="29"/>
      <c r="I30" s="29"/>
      <c r="J30" s="31"/>
      <c r="K30" s="31"/>
      <c r="L30" s="31"/>
      <c r="M30" s="31"/>
      <c r="N30" s="31"/>
      <c r="O30" s="31"/>
      <c r="P30" s="31"/>
    </row>
    <row r="31" spans="1:20" s="31" customFormat="1" ht="18.75" x14ac:dyDescent="0.3">
      <c r="A31" s="34"/>
      <c r="B31" s="36"/>
      <c r="C31" s="36"/>
      <c r="D31" s="37" t="s">
        <v>52</v>
      </c>
      <c r="E31" s="38"/>
      <c r="F31" s="39" t="s">
        <v>53</v>
      </c>
      <c r="G31" s="39"/>
      <c r="H31" s="39"/>
      <c r="I31" s="39"/>
      <c r="J31" s="39"/>
      <c r="K31" s="39"/>
      <c r="L31" s="38"/>
      <c r="M31" s="38"/>
      <c r="N31" s="39" t="s">
        <v>54</v>
      </c>
      <c r="O31" s="39"/>
      <c r="P31" s="39"/>
    </row>
    <row r="32" spans="1:20" s="31" customFormat="1" ht="18.75" x14ac:dyDescent="0.3">
      <c r="B32" s="29"/>
      <c r="C32" s="29"/>
      <c r="D32" s="30" t="s">
        <v>55</v>
      </c>
      <c r="F32" s="29" t="s">
        <v>56</v>
      </c>
      <c r="G32" s="29"/>
      <c r="H32" s="29"/>
      <c r="I32" s="29"/>
      <c r="J32" s="29"/>
      <c r="K32" s="29"/>
      <c r="N32" s="29" t="s">
        <v>57</v>
      </c>
      <c r="O32" s="29"/>
      <c r="P32" s="29"/>
    </row>
    <row r="33" spans="1:16" s="32" customFormat="1" ht="18.75" x14ac:dyDescent="0.3">
      <c r="A33" s="28"/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29"/>
      <c r="M33" s="29"/>
      <c r="N33" s="29"/>
      <c r="O33" s="31"/>
      <c r="P33" s="31"/>
    </row>
    <row r="34" spans="1:16" s="32" customFormat="1" ht="18.75" x14ac:dyDescent="0.3">
      <c r="A34" s="34"/>
      <c r="B34" s="34"/>
      <c r="C34" s="35"/>
      <c r="D34" s="29"/>
      <c r="E34" s="29"/>
      <c r="F34" s="29"/>
      <c r="G34" s="31"/>
      <c r="H34" s="31"/>
      <c r="I34" s="29"/>
      <c r="J34" s="29"/>
      <c r="K34" s="29"/>
      <c r="L34" s="31"/>
      <c r="M34" s="31"/>
      <c r="N34" s="31"/>
      <c r="O34" s="31"/>
      <c r="P34" s="31"/>
    </row>
    <row r="35" spans="1:16" s="31" customFormat="1" ht="18.75" x14ac:dyDescent="0.3">
      <c r="A35" s="34"/>
      <c r="B35" s="36"/>
      <c r="C35" s="36"/>
      <c r="D35" s="39"/>
      <c r="E35" s="39"/>
      <c r="F35" s="39"/>
      <c r="G35" s="39"/>
      <c r="H35" s="39"/>
      <c r="I35" s="39"/>
      <c r="J35" s="38"/>
      <c r="L35" s="39"/>
      <c r="M35" s="39"/>
      <c r="N35" s="39"/>
      <c r="O35" s="38"/>
    </row>
    <row r="36" spans="1:16" s="31" customFormat="1" ht="18.75" x14ac:dyDescent="0.3">
      <c r="B36" s="29"/>
      <c r="C36" s="29"/>
      <c r="D36" s="29"/>
      <c r="E36" s="29"/>
      <c r="F36" s="29"/>
      <c r="G36" s="29"/>
      <c r="H36" s="29"/>
      <c r="I36" s="29"/>
      <c r="L36" s="29"/>
      <c r="M36" s="29"/>
      <c r="N36" s="29"/>
      <c r="P36" s="38"/>
    </row>
    <row r="38" spans="1:16" x14ac:dyDescent="0.25">
      <c r="C38" s="3"/>
      <c r="D38" s="3"/>
      <c r="M38" s="40"/>
      <c r="N38" s="40"/>
    </row>
    <row r="39" spans="1:16" x14ac:dyDescent="0.25">
      <c r="C39" s="3"/>
      <c r="D39" s="3"/>
      <c r="M39" s="40"/>
      <c r="N39" s="40"/>
    </row>
    <row r="40" spans="1:16" x14ac:dyDescent="0.25">
      <c r="C40" s="2"/>
      <c r="D40" s="2"/>
      <c r="I40" s="2"/>
      <c r="K40" s="2"/>
      <c r="O40" s="2"/>
    </row>
    <row r="41" spans="1:16" x14ac:dyDescent="0.25">
      <c r="C41" s="3"/>
      <c r="D41" s="3"/>
      <c r="H41" s="41"/>
    </row>
  </sheetData>
  <mergeCells count="27">
    <mergeCell ref="B35:C35"/>
    <mergeCell ref="D35:E35"/>
    <mergeCell ref="F35:I35"/>
    <mergeCell ref="L35:N35"/>
    <mergeCell ref="B36:C36"/>
    <mergeCell ref="D36:E36"/>
    <mergeCell ref="F36:I36"/>
    <mergeCell ref="L36:N36"/>
    <mergeCell ref="B33:C33"/>
    <mergeCell ref="D33:E33"/>
    <mergeCell ref="F33:I33"/>
    <mergeCell ref="L33:N33"/>
    <mergeCell ref="D34:F34"/>
    <mergeCell ref="I34:K34"/>
    <mergeCell ref="F30:I30"/>
    <mergeCell ref="B31:C31"/>
    <mergeCell ref="F31:K31"/>
    <mergeCell ref="N31:P31"/>
    <mergeCell ref="B32:C32"/>
    <mergeCell ref="F32:K32"/>
    <mergeCell ref="N32:P32"/>
    <mergeCell ref="A2:Q2"/>
    <mergeCell ref="A3:Q3"/>
    <mergeCell ref="A23:E23"/>
    <mergeCell ref="B28:C28"/>
    <mergeCell ref="F28:K28"/>
    <mergeCell ref="N28:P28"/>
  </mergeCells>
  <dataValidations count="1">
    <dataValidation allowBlank="1" showInputMessage="1" showErrorMessage="1" promptTitle="Mensaje" prompt="Digitar sin guiones" sqref="B6:B22" xr:uid="{44C1D649-4A19-4356-BC43-5C5319776AA6}"/>
  </dataValidations>
  <printOptions horizontalCentered="1"/>
  <pageMargins left="0.70866141732283505" right="0.70866141732283505" top="0.74803149606299202" bottom="0.74803149606299202" header="0.31496062992126" footer="0.31496062992126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2022-12-27T14:48:53Z</dcterms:modified>
</cp:coreProperties>
</file>