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AGOSTO\"/>
    </mc:Choice>
  </mc:AlternateContent>
  <xr:revisionPtr revIDLastSave="0" documentId="13_ncr:1_{2EC06D39-0C32-44CC-8901-1BDD949324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2" l="1"/>
  <c r="K25" i="2"/>
  <c r="H25" i="2"/>
  <c r="G25" i="2"/>
  <c r="F25" i="2"/>
  <c r="E25" i="2"/>
  <c r="M24" i="2"/>
  <c r="N24" i="2" s="1"/>
  <c r="O24" i="2" s="1"/>
  <c r="I24" i="2"/>
  <c r="M23" i="2"/>
  <c r="N23" i="2" s="1"/>
  <c r="O23" i="2" s="1"/>
  <c r="I23" i="2"/>
  <c r="O22" i="2"/>
  <c r="O21" i="2"/>
  <c r="M20" i="2"/>
  <c r="N20" i="2" s="1"/>
  <c r="O20" i="2" s="1"/>
  <c r="I20" i="2"/>
  <c r="M19" i="2"/>
  <c r="N19" i="2" s="1"/>
  <c r="O19" i="2" s="1"/>
  <c r="I19" i="2"/>
  <c r="M18" i="2"/>
  <c r="N18" i="2" s="1"/>
  <c r="O18" i="2" s="1"/>
  <c r="I18" i="2"/>
  <c r="M17" i="2"/>
  <c r="N17" i="2" s="1"/>
  <c r="O17" i="2" s="1"/>
  <c r="I17" i="2"/>
  <c r="M16" i="2"/>
  <c r="N16" i="2" s="1"/>
  <c r="O16" i="2" s="1"/>
  <c r="I16" i="2"/>
  <c r="M15" i="2"/>
  <c r="N15" i="2" s="1"/>
  <c r="O15" i="2" s="1"/>
  <c r="I15" i="2"/>
  <c r="M14" i="2"/>
  <c r="N14" i="2" s="1"/>
  <c r="O14" i="2" s="1"/>
  <c r="I14" i="2"/>
  <c r="M13" i="2"/>
  <c r="N13" i="2" s="1"/>
  <c r="O13" i="2" s="1"/>
  <c r="I13" i="2"/>
  <c r="M12" i="2"/>
  <c r="N12" i="2" s="1"/>
  <c r="O12" i="2" s="1"/>
  <c r="I12" i="2"/>
  <c r="M11" i="2"/>
  <c r="N11" i="2" s="1"/>
  <c r="O11" i="2" s="1"/>
  <c r="I11" i="2"/>
  <c r="M10" i="2"/>
  <c r="M25" i="2" s="1"/>
  <c r="I10" i="2"/>
  <c r="M9" i="2"/>
  <c r="I9" i="2"/>
  <c r="J9" i="2" s="1"/>
  <c r="N9" i="2" s="1"/>
  <c r="O9" i="2" s="1"/>
  <c r="N8" i="2"/>
  <c r="O8" i="2" s="1"/>
  <c r="M8" i="2"/>
  <c r="I8" i="2"/>
  <c r="N7" i="2"/>
  <c r="O7" i="2" s="1"/>
  <c r="M7" i="2"/>
  <c r="I7" i="2"/>
  <c r="M6" i="2"/>
  <c r="I6" i="2"/>
  <c r="J6" i="2" s="1"/>
  <c r="J25" i="2" l="1"/>
  <c r="N6" i="2"/>
  <c r="N10" i="2"/>
  <c r="O10" i="2" s="1"/>
  <c r="I25" i="2"/>
  <c r="N25" i="2" l="1"/>
  <c r="O6" i="2"/>
  <c r="O25" i="2" s="1"/>
</calcChain>
</file>

<file path=xl/sharedStrings.xml><?xml version="1.0" encoding="utf-8"?>
<sst xmlns="http://schemas.openxmlformats.org/spreadsheetml/2006/main" count="84" uniqueCount="36">
  <si>
    <t>Unidad de Análisis Financiero</t>
  </si>
  <si>
    <t>Nómina Personal de Vigilancia Agosto 2022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</si>
  <si>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</si>
  <si>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</si>
  <si>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</si>
  <si>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</si>
  <si>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</si>
  <si>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</si>
  <si>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</si>
  <si>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</si>
  <si>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</si>
  <si>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</si>
  <si>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</si>
  <si>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</si>
  <si>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</si>
  <si>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</si>
  <si>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</si>
  <si>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Dirección General</t>
  </si>
  <si>
    <t>Técnico I</t>
  </si>
  <si>
    <t>M</t>
  </si>
  <si>
    <t xml:space="preserve">Vigilante </t>
  </si>
  <si>
    <t>División Seguridad Física</t>
  </si>
  <si>
    <t>Encargado Seguridad Física</t>
  </si>
  <si>
    <t>F</t>
  </si>
  <si>
    <t>División de Servicios Generales</t>
  </si>
  <si>
    <t>Chofer Director</t>
  </si>
  <si>
    <t>Total General RD$</t>
  </si>
  <si>
    <t>Preparado por:</t>
  </si>
  <si>
    <t xml:space="preserve">Revisado por: </t>
  </si>
  <si>
    <t>Aprobado por:</t>
  </si>
  <si>
    <t>Merary Lantigua</t>
  </si>
  <si>
    <t>Carlos Castellanos</t>
  </si>
  <si>
    <t xml:space="preserve">  Giancarlo Ricardo</t>
  </si>
  <si>
    <t>Analista de Presupuesto</t>
  </si>
  <si>
    <t>Encargado División de Contabilidad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</si>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</sst>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3" fontId="4" fillId="0" borderId="4" xfId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7" xfId="1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3C6484E3-4912-419E-A053-15A165A7470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1873B-975C-41DA-B6ED-C521305A2A56}">
  <dimension ref="A2:S38"/>
  <sheetViews>
    <sheetView showGridLines="0" tabSelected="1" zoomScaleNormal="100" workbookViewId="0">
      <selection activeCell="A3" sqref="A3:O3"/>
    </sheetView>
  </sheetViews>
  <sheetFormatPr baseColWidth="10" defaultColWidth="11.42578125" defaultRowHeight="15.75" x14ac:dyDescent="0.25"/>
  <cols>
    <col min="1" max="1" width="6.85546875" style="4" customWidth="1"/>
    <col min="2" max="2" width="30.28515625" style="4" bestFit="1" customWidth="1"/>
    <col min="3" max="3" width="28.28515625" style="3" bestFit="1" customWidth="1"/>
    <col min="4" max="4" width="12.5703125" style="3" customWidth="1"/>
    <col min="5" max="5" width="18.85546875" style="3" customWidth="1"/>
    <col min="6" max="6" width="10.42578125" style="3" customWidth="1"/>
    <col min="7" max="7" width="10.140625" style="3" customWidth="1"/>
    <col min="8" max="8" width="14.7109375" style="3" bestFit="1" customWidth="1"/>
    <col min="9" max="9" width="22.42578125" style="3" customWidth="1"/>
    <col min="10" max="10" width="13.42578125" style="3" bestFit="1" customWidth="1"/>
    <col min="11" max="11" width="19.5703125" style="3" customWidth="1"/>
    <col min="12" max="12" width="14" style="3" customWidth="1"/>
    <col min="13" max="13" width="16.7109375" style="3" customWidth="1"/>
    <col min="14" max="14" width="14.5703125" style="3" customWidth="1"/>
    <col min="15" max="15" width="19.570312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9" customHeight="1" x14ac:dyDescent="0.25"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5"/>
      <c r="Q4" s="5"/>
      <c r="R4" s="5"/>
      <c r="S4" s="5"/>
    </row>
    <row r="5" spans="1:19" s="9" customFormat="1" ht="31.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</row>
    <row r="6" spans="1:19" s="15" customFormat="1" ht="18" customHeight="1" x14ac:dyDescent="0.25">
      <c r="A6" s="10">
        <v>1</v>
      </c>
      <c r="B6" s="11" t="s">
        <v>17</v>
      </c>
      <c r="C6" s="12" t="s">
        <v>18</v>
      </c>
      <c r="D6" s="13" t="s">
        <v>19</v>
      </c>
      <c r="E6" s="14">
        <v>41000</v>
      </c>
      <c r="F6" s="14">
        <v>0</v>
      </c>
      <c r="G6" s="14">
        <v>0</v>
      </c>
      <c r="H6" s="14"/>
      <c r="I6" s="14">
        <f>+E6-(F6+G6+H6)</f>
        <v>41000</v>
      </c>
      <c r="J6" s="14">
        <f>IF(I6&lt;=[1]Datos!$G$7,"0",IF(I6&lt;=[1]Datos!$G$8,(I6-[1]Datos!$F$8)*[1]Datos!$I$6,IF(I6&lt;=[1]Datos!$G$9,[1]Datos!$I$8+(I6-[1]Datos!$F$9)*[1]Datos!$J$6,IF(I6&gt;=[1]Datos!$F$10,([1]Datos!$I$8+[1]Datos!$J$8)+(I6-[1]Datos!$F$10)*[1]Datos!$K$6))))</f>
        <v>947.24849999999969</v>
      </c>
      <c r="K6" s="14"/>
      <c r="L6" s="14"/>
      <c r="M6" s="14">
        <f>+H6+K6+L6</f>
        <v>0</v>
      </c>
      <c r="N6" s="14">
        <f>+F6+G6+J6+M6</f>
        <v>947.24849999999969</v>
      </c>
      <c r="O6" s="14">
        <f>+E6-N6</f>
        <v>40052.751499999998</v>
      </c>
    </row>
    <row r="7" spans="1:19" s="17" customFormat="1" ht="18" customHeight="1" x14ac:dyDescent="0.25">
      <c r="A7" s="10">
        <v>2</v>
      </c>
      <c r="B7" s="11" t="s">
        <v>17</v>
      </c>
      <c r="C7" s="16" t="s">
        <v>20</v>
      </c>
      <c r="D7" s="13" t="s">
        <v>19</v>
      </c>
      <c r="E7" s="14">
        <v>28000</v>
      </c>
      <c r="F7" s="14">
        <v>0</v>
      </c>
      <c r="G7" s="14">
        <v>0</v>
      </c>
      <c r="H7" s="14"/>
      <c r="I7" s="14">
        <f t="shared" ref="I7" si="0">+E7-(F7+G7+H7)</f>
        <v>28000</v>
      </c>
      <c r="J7" s="14">
        <v>0</v>
      </c>
      <c r="K7" s="14"/>
      <c r="L7" s="14"/>
      <c r="M7" s="14">
        <f t="shared" ref="M7" si="1">+H7+K7+L7</f>
        <v>0</v>
      </c>
      <c r="N7" s="14">
        <f t="shared" ref="N7" si="2">+F7+G7+J7+M7</f>
        <v>0</v>
      </c>
      <c r="O7" s="14">
        <f t="shared" ref="O7" si="3">+E7-N7</f>
        <v>28000</v>
      </c>
    </row>
    <row r="8" spans="1:19" s="15" customFormat="1" ht="18" customHeight="1" x14ac:dyDescent="0.25">
      <c r="A8" s="10">
        <v>4</v>
      </c>
      <c r="B8" s="11" t="s">
        <v>21</v>
      </c>
      <c r="C8" s="16" t="s">
        <v>22</v>
      </c>
      <c r="D8" s="13" t="s">
        <v>19</v>
      </c>
      <c r="E8" s="18">
        <v>110000</v>
      </c>
      <c r="F8" s="18">
        <v>0</v>
      </c>
      <c r="G8" s="18">
        <v>0</v>
      </c>
      <c r="H8" s="18"/>
      <c r="I8" s="18">
        <f>+E8-(F8+G8+H8)</f>
        <v>110000</v>
      </c>
      <c r="J8" s="18">
        <v>16082.87</v>
      </c>
      <c r="K8" s="18"/>
      <c r="L8" s="18"/>
      <c r="M8" s="18">
        <f>+H8+K8+L8</f>
        <v>0</v>
      </c>
      <c r="N8" s="18">
        <f>+F8+G8+J8+M8</f>
        <v>16082.87</v>
      </c>
      <c r="O8" s="18">
        <f>+E8-N8</f>
        <v>93917.13</v>
      </c>
    </row>
    <row r="9" spans="1:19" s="17" customFormat="1" ht="18" customHeight="1" x14ac:dyDescent="0.25">
      <c r="A9" s="10">
        <v>3</v>
      </c>
      <c r="B9" s="11" t="s">
        <v>21</v>
      </c>
      <c r="C9" s="16" t="s">
        <v>20</v>
      </c>
      <c r="D9" s="13" t="s">
        <v>19</v>
      </c>
      <c r="E9" s="14">
        <v>40000</v>
      </c>
      <c r="F9" s="14">
        <v>0</v>
      </c>
      <c r="G9" s="14">
        <v>0</v>
      </c>
      <c r="H9" s="14"/>
      <c r="I9" s="14">
        <f>+E9-(F9+G9+H9)</f>
        <v>40000</v>
      </c>
      <c r="J9" s="14">
        <f>IF(I9&lt;=[1]Datos!$G$7,"0",IF(I9&lt;=[1]Datos!$G$8,(I9-[1]Datos!$F$8)*[1]Datos!$I$6,IF(I9&lt;=[1]Datos!$G$9,[1]Datos!$I$8+(I9-[1]Datos!$F$9)*[1]Datos!$J$6,IF(I9&gt;=[1]Datos!$F$10,([1]Datos!$I$8+[1]Datos!$J$8)+(I9-[1]Datos!$F$10)*[1]Datos!$K$6))))</f>
        <v>797.24849999999969</v>
      </c>
      <c r="K9" s="14"/>
      <c r="L9" s="14"/>
      <c r="M9" s="14">
        <f>+H9+K9+L9</f>
        <v>0</v>
      </c>
      <c r="N9" s="14">
        <f>+F9+G9+J9+M9</f>
        <v>797.24849999999969</v>
      </c>
      <c r="O9" s="14">
        <f>+E9-N9</f>
        <v>39202.751499999998</v>
      </c>
    </row>
    <row r="10" spans="1:19" s="17" customFormat="1" ht="18" customHeight="1" x14ac:dyDescent="0.25">
      <c r="A10" s="10">
        <v>5</v>
      </c>
      <c r="B10" s="11" t="s">
        <v>21</v>
      </c>
      <c r="C10" s="16" t="s">
        <v>20</v>
      </c>
      <c r="D10" s="13" t="s">
        <v>19</v>
      </c>
      <c r="E10" s="14">
        <v>20000</v>
      </c>
      <c r="F10" s="14">
        <v>0</v>
      </c>
      <c r="G10" s="14">
        <v>0</v>
      </c>
      <c r="H10" s="14"/>
      <c r="I10" s="14">
        <f t="shared" ref="I10:I20" si="4">+E10-(F10+G10+H10)</f>
        <v>20000</v>
      </c>
      <c r="J10" s="14">
        <v>0</v>
      </c>
      <c r="K10" s="14"/>
      <c r="L10" s="14"/>
      <c r="M10" s="14">
        <f t="shared" ref="M10:M20" si="5">+H10+K10+L10</f>
        <v>0</v>
      </c>
      <c r="N10" s="14">
        <f t="shared" ref="N10:N20" si="6">+F10+G10+J10+M10</f>
        <v>0</v>
      </c>
      <c r="O10" s="14">
        <f t="shared" ref="O10:O21" si="7">+E10-N10</f>
        <v>20000</v>
      </c>
    </row>
    <row r="11" spans="1:19" s="17" customFormat="1" ht="18" customHeight="1" x14ac:dyDescent="0.25">
      <c r="A11" s="10">
        <v>6</v>
      </c>
      <c r="B11" s="11" t="s">
        <v>21</v>
      </c>
      <c r="C11" s="16" t="s">
        <v>20</v>
      </c>
      <c r="D11" s="13" t="s">
        <v>19</v>
      </c>
      <c r="E11" s="14">
        <v>20000</v>
      </c>
      <c r="F11" s="14">
        <v>0</v>
      </c>
      <c r="G11" s="14">
        <v>0</v>
      </c>
      <c r="H11" s="14"/>
      <c r="I11" s="14">
        <f t="shared" si="4"/>
        <v>20000</v>
      </c>
      <c r="J11" s="14">
        <v>0</v>
      </c>
      <c r="L11" s="14"/>
      <c r="M11" s="14">
        <f t="shared" si="5"/>
        <v>0</v>
      </c>
      <c r="N11" s="14">
        <f t="shared" si="6"/>
        <v>0</v>
      </c>
      <c r="O11" s="14">
        <f t="shared" si="7"/>
        <v>20000</v>
      </c>
    </row>
    <row r="12" spans="1:19" s="17" customFormat="1" ht="18" customHeight="1" x14ac:dyDescent="0.25">
      <c r="A12" s="10">
        <v>7</v>
      </c>
      <c r="B12" s="11" t="s">
        <v>21</v>
      </c>
      <c r="C12" s="16" t="s">
        <v>20</v>
      </c>
      <c r="D12" s="13" t="s">
        <v>19</v>
      </c>
      <c r="E12" s="14">
        <v>20000</v>
      </c>
      <c r="F12" s="14">
        <v>0</v>
      </c>
      <c r="G12" s="14">
        <v>0</v>
      </c>
      <c r="H12" s="14"/>
      <c r="I12" s="14">
        <f t="shared" si="4"/>
        <v>20000</v>
      </c>
      <c r="J12" s="14">
        <v>0</v>
      </c>
      <c r="K12" s="14"/>
      <c r="L12" s="14"/>
      <c r="M12" s="14">
        <f t="shared" si="5"/>
        <v>0</v>
      </c>
      <c r="N12" s="14">
        <f t="shared" si="6"/>
        <v>0</v>
      </c>
      <c r="O12" s="14">
        <f t="shared" si="7"/>
        <v>20000</v>
      </c>
    </row>
    <row r="13" spans="1:19" s="17" customFormat="1" ht="18" customHeight="1" x14ac:dyDescent="0.25">
      <c r="A13" s="10">
        <v>8</v>
      </c>
      <c r="B13" s="11" t="s">
        <v>21</v>
      </c>
      <c r="C13" s="16" t="s">
        <v>20</v>
      </c>
      <c r="D13" s="13" t="s">
        <v>19</v>
      </c>
      <c r="E13" s="14">
        <v>20000</v>
      </c>
      <c r="F13" s="14">
        <v>0</v>
      </c>
      <c r="G13" s="14">
        <v>0</v>
      </c>
      <c r="H13" s="14"/>
      <c r="I13" s="14">
        <f t="shared" si="4"/>
        <v>20000</v>
      </c>
      <c r="J13" s="14">
        <v>0</v>
      </c>
      <c r="K13" s="14"/>
      <c r="L13" s="14"/>
      <c r="M13" s="14">
        <f t="shared" si="5"/>
        <v>0</v>
      </c>
      <c r="N13" s="14">
        <f t="shared" si="6"/>
        <v>0</v>
      </c>
      <c r="O13" s="14">
        <f t="shared" si="7"/>
        <v>20000</v>
      </c>
    </row>
    <row r="14" spans="1:19" s="17" customFormat="1" ht="18" customHeight="1" x14ac:dyDescent="0.25">
      <c r="A14" s="10">
        <v>9</v>
      </c>
      <c r="B14" s="11" t="s">
        <v>21</v>
      </c>
      <c r="C14" s="16" t="s">
        <v>20</v>
      </c>
      <c r="D14" s="13" t="s">
        <v>19</v>
      </c>
      <c r="E14" s="14">
        <v>20000</v>
      </c>
      <c r="F14" s="14">
        <v>0</v>
      </c>
      <c r="G14" s="14">
        <v>0</v>
      </c>
      <c r="H14" s="14"/>
      <c r="I14" s="14">
        <f t="shared" si="4"/>
        <v>20000</v>
      </c>
      <c r="J14" s="14">
        <v>0</v>
      </c>
      <c r="K14" s="14"/>
      <c r="L14" s="14"/>
      <c r="M14" s="14">
        <f t="shared" si="5"/>
        <v>0</v>
      </c>
      <c r="N14" s="14">
        <f t="shared" si="6"/>
        <v>0</v>
      </c>
      <c r="O14" s="14">
        <f t="shared" si="7"/>
        <v>20000</v>
      </c>
    </row>
    <row r="15" spans="1:19" s="17" customFormat="1" ht="18" customHeight="1" x14ac:dyDescent="0.25">
      <c r="A15" s="10">
        <v>10</v>
      </c>
      <c r="B15" s="11" t="s">
        <v>21</v>
      </c>
      <c r="C15" s="16" t="s">
        <v>20</v>
      </c>
      <c r="D15" s="13" t="s">
        <v>19</v>
      </c>
      <c r="E15" s="14">
        <v>20000</v>
      </c>
      <c r="F15" s="14">
        <v>0</v>
      </c>
      <c r="G15" s="14">
        <v>0</v>
      </c>
      <c r="H15" s="14"/>
      <c r="I15" s="14">
        <f t="shared" si="4"/>
        <v>20000</v>
      </c>
      <c r="J15" s="14">
        <v>0</v>
      </c>
      <c r="K15" s="14"/>
      <c r="L15" s="14"/>
      <c r="M15" s="14">
        <f t="shared" si="5"/>
        <v>0</v>
      </c>
      <c r="N15" s="14">
        <f t="shared" si="6"/>
        <v>0</v>
      </c>
      <c r="O15" s="14">
        <f t="shared" si="7"/>
        <v>20000</v>
      </c>
    </row>
    <row r="16" spans="1:19" s="17" customFormat="1" ht="18" customHeight="1" x14ac:dyDescent="0.25">
      <c r="A16" s="10">
        <v>11</v>
      </c>
      <c r="B16" s="11" t="s">
        <v>21</v>
      </c>
      <c r="C16" s="16" t="s">
        <v>20</v>
      </c>
      <c r="D16" s="13" t="s">
        <v>19</v>
      </c>
      <c r="E16" s="14">
        <v>20000</v>
      </c>
      <c r="F16" s="14">
        <v>0</v>
      </c>
      <c r="G16" s="14">
        <v>0</v>
      </c>
      <c r="H16" s="14"/>
      <c r="I16" s="14">
        <f t="shared" si="4"/>
        <v>20000</v>
      </c>
      <c r="J16" s="14">
        <v>0</v>
      </c>
      <c r="K16" s="14"/>
      <c r="L16" s="14"/>
      <c r="M16" s="14">
        <f t="shared" si="5"/>
        <v>0</v>
      </c>
      <c r="N16" s="14">
        <f t="shared" si="6"/>
        <v>0</v>
      </c>
      <c r="O16" s="14">
        <f t="shared" si="7"/>
        <v>20000</v>
      </c>
    </row>
    <row r="17" spans="1:16" s="17" customFormat="1" ht="18" customHeight="1" x14ac:dyDescent="0.25">
      <c r="A17" s="10">
        <v>12</v>
      </c>
      <c r="B17" s="11" t="s">
        <v>21</v>
      </c>
      <c r="C17" s="16" t="s">
        <v>20</v>
      </c>
      <c r="D17" s="13" t="s">
        <v>19</v>
      </c>
      <c r="E17" s="14">
        <v>20000</v>
      </c>
      <c r="F17" s="14">
        <v>0</v>
      </c>
      <c r="G17" s="14">
        <v>0</v>
      </c>
      <c r="H17" s="14"/>
      <c r="I17" s="14">
        <f t="shared" si="4"/>
        <v>20000</v>
      </c>
      <c r="J17" s="14">
        <v>0</v>
      </c>
      <c r="K17" s="14"/>
      <c r="L17" s="14"/>
      <c r="M17" s="14">
        <f t="shared" si="5"/>
        <v>0</v>
      </c>
      <c r="N17" s="14">
        <f t="shared" si="6"/>
        <v>0</v>
      </c>
      <c r="O17" s="14">
        <f t="shared" si="7"/>
        <v>20000</v>
      </c>
    </row>
    <row r="18" spans="1:16" s="17" customFormat="1" ht="18" customHeight="1" x14ac:dyDescent="0.25">
      <c r="A18" s="10">
        <v>13</v>
      </c>
      <c r="B18" s="11" t="s">
        <v>21</v>
      </c>
      <c r="C18" s="16" t="s">
        <v>20</v>
      </c>
      <c r="D18" s="13" t="s">
        <v>19</v>
      </c>
      <c r="E18" s="14">
        <v>20000</v>
      </c>
      <c r="F18" s="14">
        <v>0</v>
      </c>
      <c r="G18" s="14">
        <v>0</v>
      </c>
      <c r="H18" s="14"/>
      <c r="I18" s="14">
        <f t="shared" si="4"/>
        <v>20000</v>
      </c>
      <c r="J18" s="14">
        <v>0</v>
      </c>
      <c r="K18" s="14"/>
      <c r="L18" s="14"/>
      <c r="M18" s="14">
        <f t="shared" si="5"/>
        <v>0</v>
      </c>
      <c r="N18" s="14">
        <f t="shared" si="6"/>
        <v>0</v>
      </c>
      <c r="O18" s="14">
        <f t="shared" si="7"/>
        <v>20000</v>
      </c>
    </row>
    <row r="19" spans="1:16" s="17" customFormat="1" ht="18" customHeight="1" x14ac:dyDescent="0.25">
      <c r="A19" s="10">
        <v>14</v>
      </c>
      <c r="B19" s="11" t="s">
        <v>21</v>
      </c>
      <c r="C19" s="16" t="s">
        <v>20</v>
      </c>
      <c r="D19" s="13" t="s">
        <v>19</v>
      </c>
      <c r="E19" s="14">
        <v>20000</v>
      </c>
      <c r="F19" s="14">
        <v>0</v>
      </c>
      <c r="G19" s="14">
        <v>0</v>
      </c>
      <c r="H19" s="14"/>
      <c r="I19" s="14">
        <f t="shared" si="4"/>
        <v>20000</v>
      </c>
      <c r="J19" s="14">
        <v>0</v>
      </c>
      <c r="K19" s="14"/>
      <c r="L19" s="14"/>
      <c r="M19" s="14">
        <f t="shared" si="5"/>
        <v>0</v>
      </c>
      <c r="N19" s="14">
        <f t="shared" si="6"/>
        <v>0</v>
      </c>
      <c r="O19" s="14">
        <f t="shared" si="7"/>
        <v>20000</v>
      </c>
    </row>
    <row r="20" spans="1:16" s="17" customFormat="1" ht="18" customHeight="1" x14ac:dyDescent="0.25">
      <c r="A20" s="10">
        <v>15</v>
      </c>
      <c r="B20" s="11" t="s">
        <v>21</v>
      </c>
      <c r="C20" s="16" t="s">
        <v>20</v>
      </c>
      <c r="D20" s="13" t="s">
        <v>19</v>
      </c>
      <c r="E20" s="14">
        <v>20000</v>
      </c>
      <c r="F20" s="14">
        <v>0</v>
      </c>
      <c r="G20" s="14">
        <v>0</v>
      </c>
      <c r="H20" s="14"/>
      <c r="I20" s="14">
        <f t="shared" si="4"/>
        <v>20000</v>
      </c>
      <c r="J20" s="14">
        <v>0</v>
      </c>
      <c r="K20" s="14"/>
      <c r="L20" s="14"/>
      <c r="M20" s="14">
        <f t="shared" si="5"/>
        <v>0</v>
      </c>
      <c r="N20" s="14">
        <f t="shared" si="6"/>
        <v>0</v>
      </c>
      <c r="O20" s="14">
        <f t="shared" si="7"/>
        <v>20000</v>
      </c>
    </row>
    <row r="21" spans="1:16" s="17" customFormat="1" ht="18" customHeight="1" x14ac:dyDescent="0.25">
      <c r="A21" s="10">
        <v>16</v>
      </c>
      <c r="B21" s="11" t="s">
        <v>21</v>
      </c>
      <c r="C21" s="16" t="s">
        <v>20</v>
      </c>
      <c r="D21" s="13" t="s">
        <v>23</v>
      </c>
      <c r="E21" s="14">
        <v>20000</v>
      </c>
      <c r="F21" s="14"/>
      <c r="G21" s="14"/>
      <c r="H21" s="14"/>
      <c r="I21" s="14">
        <v>20000</v>
      </c>
      <c r="J21" s="14">
        <v>0</v>
      </c>
      <c r="K21" s="14"/>
      <c r="L21" s="14"/>
      <c r="N21" s="14">
        <v>0</v>
      </c>
      <c r="O21" s="14">
        <f t="shared" si="7"/>
        <v>20000</v>
      </c>
    </row>
    <row r="22" spans="1:16" s="17" customFormat="1" ht="18" customHeight="1" x14ac:dyDescent="0.25">
      <c r="A22" s="10">
        <v>17</v>
      </c>
      <c r="B22" s="11" t="s">
        <v>21</v>
      </c>
      <c r="C22" s="16" t="s">
        <v>20</v>
      </c>
      <c r="D22" s="13" t="s">
        <v>19</v>
      </c>
      <c r="E22" s="14">
        <v>20000</v>
      </c>
      <c r="F22" s="14"/>
      <c r="G22" s="14"/>
      <c r="H22" s="14"/>
      <c r="I22" s="14">
        <v>20000</v>
      </c>
      <c r="J22" s="14">
        <v>0</v>
      </c>
      <c r="K22" s="14"/>
      <c r="L22" s="14"/>
      <c r="M22" s="14">
        <v>0</v>
      </c>
      <c r="N22" s="14">
        <v>0</v>
      </c>
      <c r="O22" s="14">
        <f>+I22</f>
        <v>20000</v>
      </c>
    </row>
    <row r="23" spans="1:16" s="17" customFormat="1" ht="18" customHeight="1" x14ac:dyDescent="0.25">
      <c r="A23" s="10">
        <v>18</v>
      </c>
      <c r="B23" s="11" t="s">
        <v>21</v>
      </c>
      <c r="C23" s="16" t="s">
        <v>20</v>
      </c>
      <c r="D23" s="13" t="s">
        <v>19</v>
      </c>
      <c r="E23" s="14">
        <v>20000</v>
      </c>
      <c r="F23" s="14">
        <v>0</v>
      </c>
      <c r="G23" s="14">
        <v>0</v>
      </c>
      <c r="H23" s="14"/>
      <c r="I23" s="14">
        <f>+E23-(F23+G23+H23)</f>
        <v>20000</v>
      </c>
      <c r="J23" s="14">
        <v>0</v>
      </c>
      <c r="K23" s="14"/>
      <c r="L23" s="14"/>
      <c r="M23" s="14">
        <f>+H23+K23+L23</f>
        <v>0</v>
      </c>
      <c r="N23" s="14">
        <f>+F23+G23+J23+M23</f>
        <v>0</v>
      </c>
      <c r="O23" s="14">
        <f>+E23-N23</f>
        <v>20000</v>
      </c>
    </row>
    <row r="24" spans="1:16" s="17" customFormat="1" ht="18" customHeight="1" thickBot="1" x14ac:dyDescent="0.3">
      <c r="A24" s="10">
        <v>19</v>
      </c>
      <c r="B24" s="11" t="s">
        <v>24</v>
      </c>
      <c r="C24" s="19" t="s">
        <v>25</v>
      </c>
      <c r="D24" s="13" t="s">
        <v>19</v>
      </c>
      <c r="E24" s="14">
        <v>28000</v>
      </c>
      <c r="F24" s="14">
        <v>0</v>
      </c>
      <c r="G24" s="14">
        <v>0</v>
      </c>
      <c r="H24" s="14"/>
      <c r="I24" s="14">
        <f>+E24-(F24+G24+H24)</f>
        <v>28000</v>
      </c>
      <c r="J24" s="14">
        <v>0</v>
      </c>
      <c r="K24" s="14"/>
      <c r="L24" s="14"/>
      <c r="M24" s="14">
        <f>+H24+K24+L24</f>
        <v>0</v>
      </c>
      <c r="N24" s="14">
        <f>+F24+G24+J24+M24</f>
        <v>0</v>
      </c>
      <c r="O24" s="14">
        <f>+E24-N24</f>
        <v>28000</v>
      </c>
    </row>
    <row r="25" spans="1:16" s="17" customFormat="1" ht="16.5" thickBot="1" x14ac:dyDescent="0.3">
      <c r="A25" s="20" t="s">
        <v>26</v>
      </c>
      <c r="B25" s="21"/>
      <c r="C25" s="21"/>
      <c r="D25" s="22"/>
      <c r="E25" s="23">
        <f>SUM(E6:E24)</f>
        <v>527000</v>
      </c>
      <c r="F25" s="23">
        <f>SUM(F12:F23)</f>
        <v>0</v>
      </c>
      <c r="G25" s="23">
        <f>SUM(G12:G23)</f>
        <v>0</v>
      </c>
      <c r="H25" s="23">
        <f>SUM(H12:H23)</f>
        <v>0</v>
      </c>
      <c r="I25" s="23">
        <f>SUM(I6:I24)</f>
        <v>527000</v>
      </c>
      <c r="J25" s="23">
        <f>SUM(J6:J23)</f>
        <v>17827.366999999998</v>
      </c>
      <c r="K25" s="23">
        <f>SUM(K10:K23)</f>
        <v>0</v>
      </c>
      <c r="L25" s="23">
        <f>SUM(L10:L23)</f>
        <v>0</v>
      </c>
      <c r="M25" s="23">
        <f>SUM(M10:M23)</f>
        <v>0</v>
      </c>
      <c r="N25" s="23">
        <f>SUM(N6:N23)</f>
        <v>17827.366999999998</v>
      </c>
      <c r="O25" s="24">
        <f>SUM(O6:O24)</f>
        <v>509172.63300000003</v>
      </c>
      <c r="P25" s="25"/>
    </row>
    <row r="26" spans="1:16" s="17" customFormat="1" x14ac:dyDescent="0.25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/>
    </row>
    <row r="27" spans="1:16" s="17" customFormat="1" x14ac:dyDescent="0.25">
      <c r="A27" s="26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</row>
    <row r="28" spans="1:16" s="17" customFormat="1" x14ac:dyDescent="0.25">
      <c r="A28" s="26"/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5"/>
    </row>
    <row r="29" spans="1:16" s="17" customFormat="1" x14ac:dyDescent="0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</row>
    <row r="30" spans="1:16" s="17" customFormat="1" x14ac:dyDescent="0.25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</row>
    <row r="31" spans="1:16" s="17" customFormat="1" x14ac:dyDescent="0.25">
      <c r="A31" s="26"/>
      <c r="B31" s="26"/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5"/>
    </row>
    <row r="32" spans="1:16" s="17" customFormat="1" x14ac:dyDescent="0.25">
      <c r="A32" s="26"/>
      <c r="B32" s="26"/>
      <c r="C32" s="26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5"/>
    </row>
    <row r="33" spans="1:16" s="32" customFormat="1" ht="18.75" x14ac:dyDescent="0.3">
      <c r="A33" s="28"/>
      <c r="B33" s="28"/>
      <c r="C33" s="29" t="s">
        <v>27</v>
      </c>
      <c r="D33" s="30"/>
      <c r="E33" s="30"/>
      <c r="F33" s="30" t="s">
        <v>28</v>
      </c>
      <c r="G33" s="30"/>
      <c r="H33" s="30"/>
      <c r="I33" s="30"/>
      <c r="J33" s="31"/>
      <c r="K33" s="31"/>
      <c r="L33" s="30" t="s">
        <v>29</v>
      </c>
      <c r="M33" s="30"/>
      <c r="N33" s="30"/>
      <c r="O33" s="31"/>
      <c r="P33" s="31"/>
    </row>
    <row r="34" spans="1:16" s="32" customFormat="1" ht="18.75" x14ac:dyDescent="0.3">
      <c r="A34" s="33"/>
      <c r="B34" s="33"/>
      <c r="C34" s="34"/>
      <c r="D34" s="30"/>
      <c r="E34" s="30"/>
      <c r="F34" s="30"/>
      <c r="G34" s="31"/>
      <c r="H34" s="31"/>
      <c r="I34" s="30"/>
      <c r="J34" s="30"/>
      <c r="K34" s="30"/>
      <c r="L34" s="31"/>
      <c r="M34" s="31"/>
      <c r="N34" s="31"/>
      <c r="O34" s="31"/>
      <c r="P34" s="31"/>
    </row>
    <row r="35" spans="1:16" s="31" customFormat="1" ht="18.75" x14ac:dyDescent="0.3">
      <c r="A35" s="33"/>
      <c r="B35" s="33"/>
      <c r="C35" s="35" t="s">
        <v>30</v>
      </c>
      <c r="D35" s="36"/>
      <c r="E35" s="36"/>
      <c r="F35" s="36" t="s">
        <v>31</v>
      </c>
      <c r="G35" s="36"/>
      <c r="H35" s="36"/>
      <c r="I35" s="36"/>
      <c r="J35" s="37"/>
      <c r="L35" s="36" t="s">
        <v>32</v>
      </c>
      <c r="M35" s="36"/>
      <c r="N35" s="36"/>
      <c r="O35" s="37"/>
    </row>
    <row r="36" spans="1:16" s="31" customFormat="1" ht="18.75" x14ac:dyDescent="0.3">
      <c r="C36" s="29" t="s">
        <v>33</v>
      </c>
      <c r="D36" s="30"/>
      <c r="E36" s="30"/>
      <c r="F36" s="30" t="s">
        <v>34</v>
      </c>
      <c r="G36" s="30"/>
      <c r="H36" s="30"/>
      <c r="I36" s="30"/>
      <c r="L36" s="30" t="s">
        <v>35</v>
      </c>
      <c r="M36" s="30"/>
      <c r="N36" s="30"/>
      <c r="P36" s="37"/>
    </row>
    <row r="37" spans="1:16" x14ac:dyDescent="0.25">
      <c r="G37" s="2"/>
      <c r="I37" s="2"/>
      <c r="M37" s="2"/>
    </row>
    <row r="38" spans="1:16" x14ac:dyDescent="0.25">
      <c r="F38" s="38"/>
    </row>
  </sheetData>
  <mergeCells count="14">
    <mergeCell ref="D34:F34"/>
    <mergeCell ref="I34:K34"/>
    <mergeCell ref="D35:E35"/>
    <mergeCell ref="F35:I35"/>
    <mergeCell ref="L35:N35"/>
    <mergeCell ref="D36:E36"/>
    <mergeCell ref="F36:I36"/>
    <mergeCell ref="L36:N36"/>
    <mergeCell ref="A2:O2"/>
    <mergeCell ref="A3:O3"/>
    <mergeCell ref="A25:C25"/>
    <mergeCell ref="D33:E33"/>
    <mergeCell ref="F33:I33"/>
    <mergeCell ref="L33:N33"/>
  </mergeCells>
  <printOptions horizontalCentered="1"/>
  <pageMargins left="0.70866141732283505" right="0.70866141732283505" top="0.74803149606299202" bottom="0.74803149606299202" header="0.31496062992126" footer="0.31496062992126"/>
  <pageSetup paperSize="5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J26" sqref="J2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2022-09-06T19:25:54Z</dcterms:modified>
</cp:coreProperties>
</file>