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JULIO\"/>
    </mc:Choice>
  </mc:AlternateContent>
  <xr:revisionPtr revIDLastSave="0" documentId="13_ncr:1_{60097205-B12A-4527-8D14-5F5FDCF058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</sheets>
  <externalReferences>
    <externalReference r:id="rId2"/>
  </externalReferences>
  <definedNames>
    <definedName name="_xlnm.Print_Area" localSheetId="0">Seguridad!$A$1:$N$40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2" l="1"/>
  <c r="D25" i="2" l="1"/>
  <c r="N23" i="2"/>
  <c r="L7" i="2"/>
  <c r="H7" i="2"/>
  <c r="I7" i="2" s="1"/>
  <c r="L6" i="2"/>
  <c r="H6" i="2"/>
  <c r="I6" i="2" s="1"/>
  <c r="M7" i="2" l="1"/>
  <c r="N7" i="2" s="1"/>
  <c r="M6" i="2"/>
  <c r="N6" i="2" s="1"/>
  <c r="H8" i="2"/>
  <c r="I8" i="2" s="1"/>
  <c r="L8" i="2"/>
  <c r="H9" i="2"/>
  <c r="I9" i="2" s="1"/>
  <c r="L9" i="2"/>
  <c r="H10" i="2"/>
  <c r="I10" i="2" s="1"/>
  <c r="L10" i="2"/>
  <c r="H11" i="2"/>
  <c r="I11" i="2" s="1"/>
  <c r="L11" i="2"/>
  <c r="H12" i="2"/>
  <c r="I12" i="2" s="1"/>
  <c r="L12" i="2"/>
  <c r="H13" i="2"/>
  <c r="I13" i="2" s="1"/>
  <c r="L13" i="2"/>
  <c r="H14" i="2"/>
  <c r="I14" i="2" s="1"/>
  <c r="L14" i="2"/>
  <c r="H15" i="2"/>
  <c r="I15" i="2" s="1"/>
  <c r="L15" i="2"/>
  <c r="H16" i="2"/>
  <c r="I16" i="2" s="1"/>
  <c r="L16" i="2"/>
  <c r="H17" i="2"/>
  <c r="I17" i="2" s="1"/>
  <c r="L17" i="2"/>
  <c r="H18" i="2"/>
  <c r="I18" i="2" s="1"/>
  <c r="L18" i="2"/>
  <c r="H19" i="2"/>
  <c r="I19" i="2" s="1"/>
  <c r="L19" i="2"/>
  <c r="H20" i="2"/>
  <c r="I20" i="2" s="1"/>
  <c r="L20" i="2"/>
  <c r="H21" i="2"/>
  <c r="I21" i="2" s="1"/>
  <c r="L21" i="2"/>
  <c r="H24" i="2"/>
  <c r="I24" i="2" s="1"/>
  <c r="L24" i="2"/>
  <c r="E25" i="2"/>
  <c r="F25" i="2"/>
  <c r="G25" i="2"/>
  <c r="J25" i="2"/>
  <c r="K25" i="2"/>
  <c r="I25" i="2" l="1"/>
  <c r="H25" i="2"/>
  <c r="M17" i="2"/>
  <c r="N17" i="2" s="1"/>
  <c r="M20" i="2"/>
  <c r="N20" i="2" s="1"/>
  <c r="M15" i="2"/>
  <c r="N15" i="2" s="1"/>
  <c r="M18" i="2"/>
  <c r="N18" i="2" s="1"/>
  <c r="M21" i="2"/>
  <c r="N21" i="2" s="1"/>
  <c r="M14" i="2"/>
  <c r="N14" i="2" s="1"/>
  <c r="M12" i="2"/>
  <c r="N12" i="2" s="1"/>
  <c r="M11" i="2"/>
  <c r="N11" i="2" s="1"/>
  <c r="M9" i="2"/>
  <c r="N9" i="2" s="1"/>
  <c r="M24" i="2"/>
  <c r="N24" i="2" s="1"/>
  <c r="M19" i="2"/>
  <c r="N19" i="2" s="1"/>
  <c r="M16" i="2"/>
  <c r="N16" i="2" s="1"/>
  <c r="M13" i="2"/>
  <c r="N13" i="2" s="1"/>
  <c r="M10" i="2"/>
  <c r="N10" i="2" s="1"/>
  <c r="L25" i="2"/>
  <c r="M8" i="2"/>
  <c r="M25" i="2" l="1"/>
  <c r="N8" i="2"/>
  <c r="N25" i="2" s="1"/>
</calcChain>
</file>

<file path=xl/sharedStrings.xml><?xml version="1.0" encoding="utf-8"?>
<sst xmlns="http://schemas.openxmlformats.org/spreadsheetml/2006/main" count="64" uniqueCount="31">
  <si>
    <t>Total General RD$</t>
  </si>
  <si>
    <t xml:space="preserve">Vigilante </t>
  </si>
  <si>
    <t xml:space="preserve">Enc. de Seguridad Física </t>
  </si>
  <si>
    <t>Téc. de Analisis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</si>
  <si>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</si>
  <si>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</si>
  <si>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</si>
  <si>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</si>
  <si>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</si>
  <si>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</si>
  <si>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</si>
  <si>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</si>
  <si>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</si>
  <si>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</si>
  <si>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</si>
  <si>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</si>
  <si>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</si>
  <si>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</si>
  <si>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</si>
  <si>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F</t>
  </si>
  <si>
    <t>M</t>
  </si>
  <si>
    <t xml:space="preserve">Enc. División de Contabilidad </t>
  </si>
  <si>
    <t>Analista de Presupuesto</t>
  </si>
  <si>
    <t xml:space="preserve">Enc. Dpto. Administrativo  y Financiero </t>
  </si>
  <si>
    <t xml:space="preserve"> Preparado Por:</t>
  </si>
  <si>
    <t>Merary Lantigua</t>
  </si>
  <si>
    <t>Carlos Castellanos</t>
  </si>
  <si>
    <t>Revisado por:</t>
  </si>
  <si>
    <t xml:space="preserve">Aprobado Por:  </t>
  </si>
  <si>
    <t xml:space="preserve">Giancarlo Ricardo </t>
  </si>
  <si>
    <t>Nómina Personal Seguridad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</si>
</sst>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438150</xdr:colOff>
      <xdr:row>0</xdr:row>
      <xdr:rowOff>47625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6571F69C-E03D-4E41-BFEF-EF2E59297C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47675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8"/>
  <sheetViews>
    <sheetView showGridLines="0" tabSelected="1" view="pageBreakPreview" topLeftCell="A14" zoomScale="60" zoomScaleNormal="100" workbookViewId="0">
      <selection activeCell="P32" sqref="P32"/>
    </sheetView>
  </sheetViews>
  <sheetFormatPr baseColWidth="10" defaultColWidth="11.42578125" defaultRowHeight="15.75" x14ac:dyDescent="0.25"/>
  <cols>
    <col min="1" max="1" width="6.85546875" style="2" customWidth="1"/>
    <col min="2" max="2" width="24.42578125" style="1" customWidth="1"/>
    <col min="3" max="3" width="12.5703125" style="1" customWidth="1"/>
    <col min="4" max="4" width="18.85546875" style="1" customWidth="1"/>
    <col min="5" max="5" width="16.28515625" style="1" customWidth="1"/>
    <col min="6" max="6" width="17" style="1" bestFit="1" customWidth="1"/>
    <col min="7" max="7" width="17.7109375" style="1" hidden="1" customWidth="1"/>
    <col min="8" max="8" width="22.42578125" style="1" customWidth="1"/>
    <col min="9" max="9" width="16.7109375" style="1" customWidth="1"/>
    <col min="10" max="10" width="18" style="1" customWidth="1"/>
    <col min="11" max="11" width="14" style="1" customWidth="1"/>
    <col min="12" max="13" width="16.7109375" style="1" customWidth="1"/>
    <col min="14" max="14" width="19.5703125" style="1" customWidth="1"/>
    <col min="15" max="15" width="10.28515625" style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2" spans="1:18" ht="18.75" x14ac:dyDescent="0.2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"/>
      <c r="P2" s="4"/>
      <c r="Q2" s="4"/>
    </row>
    <row r="3" spans="1:18" ht="18.75" x14ac:dyDescent="0.25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4"/>
      <c r="P3" s="4"/>
      <c r="Q3" s="4"/>
      <c r="R3" s="4"/>
    </row>
    <row r="4" spans="1:18" ht="9" customHeight="1" x14ac:dyDescent="0.25">
      <c r="B4" s="19"/>
      <c r="C4" s="19"/>
      <c r="D4" s="20"/>
      <c r="E4" s="19"/>
      <c r="F4" s="19"/>
      <c r="G4" s="19"/>
      <c r="H4" s="19"/>
      <c r="I4" s="20"/>
      <c r="J4" s="20"/>
      <c r="K4" s="21"/>
      <c r="L4" s="21"/>
      <c r="M4" s="20"/>
      <c r="N4" s="20"/>
      <c r="O4" s="19"/>
      <c r="P4" s="19"/>
      <c r="Q4" s="19"/>
      <c r="R4" s="19"/>
    </row>
    <row r="5" spans="1:18" s="17" customFormat="1" ht="47.25" x14ac:dyDescent="0.25">
      <c r="A5" s="18" t="s">
        <v>16</v>
      </c>
      <c r="B5" s="18" t="s">
        <v>15</v>
      </c>
      <c r="C5" s="18" t="s">
        <v>18</v>
      </c>
      <c r="D5" s="18" t="s">
        <v>14</v>
      </c>
      <c r="E5" s="18" t="s">
        <v>13</v>
      </c>
      <c r="F5" s="18" t="s">
        <v>12</v>
      </c>
      <c r="G5" s="18" t="s">
        <v>11</v>
      </c>
      <c r="H5" s="18" t="s">
        <v>10</v>
      </c>
      <c r="I5" s="18" t="s">
        <v>9</v>
      </c>
      <c r="J5" s="18" t="s">
        <v>8</v>
      </c>
      <c r="K5" s="18" t="s">
        <v>7</v>
      </c>
      <c r="L5" s="18" t="s">
        <v>6</v>
      </c>
      <c r="M5" s="18" t="s">
        <v>5</v>
      </c>
      <c r="N5" s="18" t="s">
        <v>4</v>
      </c>
    </row>
    <row r="6" spans="1:18" s="24" customFormat="1" x14ac:dyDescent="0.25">
      <c r="A6" s="13">
        <v>1</v>
      </c>
      <c r="B6" s="15" t="s">
        <v>2</v>
      </c>
      <c r="C6" s="23" t="s">
        <v>20</v>
      </c>
      <c r="D6" s="14">
        <v>110000</v>
      </c>
      <c r="E6" s="14">
        <v>0</v>
      </c>
      <c r="F6" s="14">
        <v>0</v>
      </c>
      <c r="G6" s="14"/>
      <c r="H6" s="14">
        <f t="shared" ref="H6:H7" si="0">+D6-(E6+F6+G6)</f>
        <v>110000</v>
      </c>
      <c r="I6" s="14">
        <f>IF(H6&lt;=[1]Datos!$G$7,"0",IF(H6&lt;=[1]Datos!$G$8,(H6-[1]Datos!$F$8)*[1]Datos!$I$6,IF(H6&lt;=[1]Datos!$G$9,[1]Datos!$I$8+(H6-[1]Datos!$F$9)*[1]Datos!$J$6,IF(H6&gt;=[1]Datos!$F$10,([1]Datos!$I$8+[1]Datos!$J$8)+(H6-[1]Datos!$F$10)*[1]Datos!$K$6))))</f>
        <v>16082.860666666667</v>
      </c>
      <c r="J6" s="14"/>
      <c r="K6" s="14"/>
      <c r="L6" s="14">
        <f t="shared" ref="L6:L7" si="1">+G6+J6+K6</f>
        <v>0</v>
      </c>
      <c r="M6" s="14">
        <f t="shared" ref="M6:M7" si="2">+E6+F6+I6+L6</f>
        <v>16082.860666666667</v>
      </c>
      <c r="N6" s="14">
        <f>+D6-M6</f>
        <v>93917.139333333325</v>
      </c>
    </row>
    <row r="7" spans="1:18" s="24" customFormat="1" x14ac:dyDescent="0.25">
      <c r="A7" s="13">
        <v>2</v>
      </c>
      <c r="B7" s="16" t="s">
        <v>3</v>
      </c>
      <c r="C7" s="23" t="s">
        <v>20</v>
      </c>
      <c r="D7" s="11">
        <v>41000</v>
      </c>
      <c r="E7" s="11">
        <v>0</v>
      </c>
      <c r="F7" s="11">
        <v>0</v>
      </c>
      <c r="G7" s="11"/>
      <c r="H7" s="11">
        <f t="shared" si="0"/>
        <v>41000</v>
      </c>
      <c r="I7" s="11">
        <f>IF(H7&lt;=[1]Datos!$G$7,"0",IF(H7&lt;=[1]Datos!$G$8,(H7-[1]Datos!$F$8)*[1]Datos!$I$6,IF(H7&lt;=[1]Datos!$G$9,[1]Datos!$I$8+(H7-[1]Datos!$F$9)*[1]Datos!$J$6,IF(H7&gt;=[1]Datos!$F$10,([1]Datos!$I$8+[1]Datos!$J$8)+(H7-[1]Datos!$F$10)*[1]Datos!$K$6))))</f>
        <v>947.24849999999969</v>
      </c>
      <c r="J7" s="11"/>
      <c r="K7" s="11"/>
      <c r="L7" s="11">
        <f t="shared" si="1"/>
        <v>0</v>
      </c>
      <c r="M7" s="11">
        <f t="shared" si="2"/>
        <v>947.24849999999969</v>
      </c>
      <c r="N7" s="11">
        <f>+D7-M7</f>
        <v>40052.751499999998</v>
      </c>
    </row>
    <row r="8" spans="1:18" s="6" customFormat="1" ht="21.75" customHeight="1" x14ac:dyDescent="0.25">
      <c r="A8" s="13">
        <v>3</v>
      </c>
      <c r="B8" s="12" t="s">
        <v>1</v>
      </c>
      <c r="C8" s="23" t="s">
        <v>20</v>
      </c>
      <c r="D8" s="11">
        <v>20000</v>
      </c>
      <c r="E8" s="11">
        <v>0</v>
      </c>
      <c r="F8" s="11">
        <v>0</v>
      </c>
      <c r="G8" s="11"/>
      <c r="H8" s="11">
        <f t="shared" ref="H8:H24" si="3">+D8-(E8+F8+G8)</f>
        <v>20000</v>
      </c>
      <c r="I8" s="11" t="str">
        <f>IF(H8&lt;=[1]Datos!$G$7,"0",IF(H8&lt;=[1]Datos!$G$8,(H8-[1]Datos!$F$8)*[1]Datos!$I$6,IF(H8&lt;=[1]Datos!$G$9,[1]Datos!$I$8+(H8-[1]Datos!$F$9)*[1]Datos!$J$6,IF(H8&gt;=[1]Datos!$F$10,([1]Datos!$I$8+[1]Datos!$J$8)+(H8-[1]Datos!$F$10)*[1]Datos!$K$6))))</f>
        <v>0</v>
      </c>
      <c r="J8" s="11"/>
      <c r="K8" s="11"/>
      <c r="L8" s="11">
        <f t="shared" ref="L8:L24" si="4">+G8+J8+K8</f>
        <v>0</v>
      </c>
      <c r="M8" s="11">
        <f t="shared" ref="M8:M24" si="5">+E8+F8+I8+L8</f>
        <v>0</v>
      </c>
      <c r="N8" s="11">
        <f t="shared" ref="N8:N24" si="6">+D8-M8</f>
        <v>20000</v>
      </c>
    </row>
    <row r="9" spans="1:18" s="6" customFormat="1" ht="21.75" customHeight="1" x14ac:dyDescent="0.25">
      <c r="A9" s="13">
        <v>4</v>
      </c>
      <c r="B9" s="12" t="s">
        <v>1</v>
      </c>
      <c r="C9" s="23" t="s">
        <v>20</v>
      </c>
      <c r="D9" s="11">
        <v>20000</v>
      </c>
      <c r="E9" s="11">
        <v>0</v>
      </c>
      <c r="F9" s="11">
        <v>0</v>
      </c>
      <c r="G9" s="11"/>
      <c r="H9" s="11">
        <f t="shared" si="3"/>
        <v>20000</v>
      </c>
      <c r="I9" s="11" t="str">
        <f>IF(H9&lt;=[1]Datos!$G$7,"0",IF(H9&lt;=[1]Datos!$G$8,(H9-[1]Datos!$F$8)*[1]Datos!$I$6,IF(H9&lt;=[1]Datos!$G$9,[1]Datos!$I$8+(H9-[1]Datos!$F$9)*[1]Datos!$J$6,IF(H9&gt;=[1]Datos!$F$10,([1]Datos!$I$8+[1]Datos!$J$8)+(H9-[1]Datos!$F$10)*[1]Datos!$K$6))))</f>
        <v>0</v>
      </c>
      <c r="K9" s="11"/>
      <c r="L9" s="11">
        <f t="shared" si="4"/>
        <v>0</v>
      </c>
      <c r="M9" s="11">
        <f t="shared" si="5"/>
        <v>0</v>
      </c>
      <c r="N9" s="11">
        <f t="shared" si="6"/>
        <v>20000</v>
      </c>
    </row>
    <row r="10" spans="1:18" s="6" customFormat="1" ht="21.75" customHeight="1" x14ac:dyDescent="0.25">
      <c r="A10" s="13">
        <v>5</v>
      </c>
      <c r="B10" s="12" t="s">
        <v>1</v>
      </c>
      <c r="C10" s="23" t="s">
        <v>20</v>
      </c>
      <c r="D10" s="11">
        <v>28000</v>
      </c>
      <c r="E10" s="11">
        <v>0</v>
      </c>
      <c r="F10" s="11">
        <v>0</v>
      </c>
      <c r="G10" s="11"/>
      <c r="H10" s="11">
        <f t="shared" si="3"/>
        <v>28000</v>
      </c>
      <c r="I10" s="11" t="str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0</v>
      </c>
      <c r="J10" s="11"/>
      <c r="K10" s="11"/>
      <c r="L10" s="11">
        <f t="shared" si="4"/>
        <v>0</v>
      </c>
      <c r="M10" s="11">
        <f t="shared" si="5"/>
        <v>0</v>
      </c>
      <c r="N10" s="11">
        <f t="shared" si="6"/>
        <v>28000</v>
      </c>
    </row>
    <row r="11" spans="1:18" s="6" customFormat="1" ht="21.75" customHeight="1" x14ac:dyDescent="0.25">
      <c r="A11" s="13">
        <v>6</v>
      </c>
      <c r="B11" s="12" t="s">
        <v>1</v>
      </c>
      <c r="C11" s="23" t="s">
        <v>20</v>
      </c>
      <c r="D11" s="11">
        <v>28000</v>
      </c>
      <c r="E11" s="11">
        <v>0</v>
      </c>
      <c r="F11" s="11">
        <v>0</v>
      </c>
      <c r="G11" s="11"/>
      <c r="H11" s="11">
        <f t="shared" si="3"/>
        <v>28000</v>
      </c>
      <c r="I11" s="11" t="str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0</v>
      </c>
      <c r="J11" s="11"/>
      <c r="K11" s="11"/>
      <c r="L11" s="11">
        <f t="shared" si="4"/>
        <v>0</v>
      </c>
      <c r="M11" s="11">
        <f t="shared" si="5"/>
        <v>0</v>
      </c>
      <c r="N11" s="11">
        <f t="shared" si="6"/>
        <v>28000</v>
      </c>
    </row>
    <row r="12" spans="1:18" s="6" customFormat="1" ht="21.75" customHeight="1" x14ac:dyDescent="0.25">
      <c r="A12" s="13">
        <v>7</v>
      </c>
      <c r="B12" s="12" t="s">
        <v>1</v>
      </c>
      <c r="C12" s="23" t="s">
        <v>20</v>
      </c>
      <c r="D12" s="11">
        <v>40000</v>
      </c>
      <c r="E12" s="11">
        <v>0</v>
      </c>
      <c r="F12" s="11">
        <v>0</v>
      </c>
      <c r="G12" s="11"/>
      <c r="H12" s="11">
        <f t="shared" si="3"/>
        <v>40000</v>
      </c>
      <c r="I12" s="11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797.24849999999969</v>
      </c>
      <c r="J12" s="11"/>
      <c r="K12" s="11"/>
      <c r="L12" s="11">
        <f t="shared" si="4"/>
        <v>0</v>
      </c>
      <c r="M12" s="11">
        <f t="shared" si="5"/>
        <v>797.24849999999969</v>
      </c>
      <c r="N12" s="11">
        <f>+D12-M12</f>
        <v>39202.751499999998</v>
      </c>
    </row>
    <row r="13" spans="1:18" s="6" customFormat="1" ht="21.75" customHeight="1" x14ac:dyDescent="0.25">
      <c r="A13" s="13">
        <v>8</v>
      </c>
      <c r="B13" s="12" t="s">
        <v>1</v>
      </c>
      <c r="C13" s="23" t="s">
        <v>20</v>
      </c>
      <c r="D13" s="11">
        <v>20000</v>
      </c>
      <c r="E13" s="11">
        <v>0</v>
      </c>
      <c r="F13" s="11">
        <v>0</v>
      </c>
      <c r="G13" s="11"/>
      <c r="H13" s="11">
        <f t="shared" si="3"/>
        <v>20000</v>
      </c>
      <c r="I13" s="11" t="str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0</v>
      </c>
      <c r="J13" s="11"/>
      <c r="K13" s="11"/>
      <c r="L13" s="11">
        <f t="shared" si="4"/>
        <v>0</v>
      </c>
      <c r="M13" s="11">
        <f t="shared" si="5"/>
        <v>0</v>
      </c>
      <c r="N13" s="11">
        <f t="shared" si="6"/>
        <v>20000</v>
      </c>
    </row>
    <row r="14" spans="1:18" s="6" customFormat="1" ht="21.75" customHeight="1" x14ac:dyDescent="0.25">
      <c r="A14" s="13">
        <v>9</v>
      </c>
      <c r="B14" s="12" t="s">
        <v>1</v>
      </c>
      <c r="C14" s="23" t="s">
        <v>20</v>
      </c>
      <c r="D14" s="11">
        <v>20000</v>
      </c>
      <c r="E14" s="11">
        <v>0</v>
      </c>
      <c r="F14" s="11">
        <v>0</v>
      </c>
      <c r="G14" s="11"/>
      <c r="H14" s="11">
        <f t="shared" si="3"/>
        <v>20000</v>
      </c>
      <c r="I14" s="11" t="str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0</v>
      </c>
      <c r="J14" s="11"/>
      <c r="K14" s="11"/>
      <c r="L14" s="11">
        <f t="shared" si="4"/>
        <v>0</v>
      </c>
      <c r="M14" s="11">
        <f t="shared" si="5"/>
        <v>0</v>
      </c>
      <c r="N14" s="11">
        <f t="shared" si="6"/>
        <v>20000</v>
      </c>
    </row>
    <row r="15" spans="1:18" s="6" customFormat="1" ht="21.75" customHeight="1" x14ac:dyDescent="0.25">
      <c r="A15" s="13">
        <v>10</v>
      </c>
      <c r="B15" s="12" t="s">
        <v>1</v>
      </c>
      <c r="C15" s="23" t="s">
        <v>20</v>
      </c>
      <c r="D15" s="11">
        <v>20000</v>
      </c>
      <c r="E15" s="11">
        <v>0</v>
      </c>
      <c r="F15" s="11">
        <v>0</v>
      </c>
      <c r="G15" s="11"/>
      <c r="H15" s="11">
        <f t="shared" si="3"/>
        <v>20000</v>
      </c>
      <c r="I15" s="11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11"/>
      <c r="K15" s="11"/>
      <c r="L15" s="11">
        <f t="shared" si="4"/>
        <v>0</v>
      </c>
      <c r="M15" s="11">
        <f t="shared" si="5"/>
        <v>0</v>
      </c>
      <c r="N15" s="11">
        <f t="shared" si="6"/>
        <v>20000</v>
      </c>
    </row>
    <row r="16" spans="1:18" s="6" customFormat="1" ht="21.75" customHeight="1" x14ac:dyDescent="0.25">
      <c r="A16" s="13">
        <v>11</v>
      </c>
      <c r="B16" s="12" t="s">
        <v>1</v>
      </c>
      <c r="C16" s="23" t="s">
        <v>20</v>
      </c>
      <c r="D16" s="11">
        <v>20000</v>
      </c>
      <c r="E16" s="11">
        <v>0</v>
      </c>
      <c r="F16" s="11">
        <v>0</v>
      </c>
      <c r="G16" s="11"/>
      <c r="H16" s="11">
        <f t="shared" si="3"/>
        <v>20000</v>
      </c>
      <c r="I16" s="11" t="str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0</v>
      </c>
      <c r="J16" s="11"/>
      <c r="K16" s="11"/>
      <c r="L16" s="11">
        <f t="shared" si="4"/>
        <v>0</v>
      </c>
      <c r="M16" s="11">
        <f t="shared" si="5"/>
        <v>0</v>
      </c>
      <c r="N16" s="11">
        <f t="shared" si="6"/>
        <v>20000</v>
      </c>
    </row>
    <row r="17" spans="1:15" s="6" customFormat="1" ht="21.75" customHeight="1" x14ac:dyDescent="0.25">
      <c r="A17" s="13">
        <v>12</v>
      </c>
      <c r="B17" s="12" t="s">
        <v>1</v>
      </c>
      <c r="C17" s="23" t="s">
        <v>20</v>
      </c>
      <c r="D17" s="11">
        <v>20000</v>
      </c>
      <c r="E17" s="11">
        <v>0</v>
      </c>
      <c r="F17" s="11">
        <v>0</v>
      </c>
      <c r="G17" s="11"/>
      <c r="H17" s="11">
        <f t="shared" si="3"/>
        <v>20000</v>
      </c>
      <c r="I17" s="11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11"/>
      <c r="K17" s="11"/>
      <c r="L17" s="11">
        <f t="shared" si="4"/>
        <v>0</v>
      </c>
      <c r="M17" s="11">
        <f t="shared" si="5"/>
        <v>0</v>
      </c>
      <c r="N17" s="11">
        <f t="shared" si="6"/>
        <v>20000</v>
      </c>
    </row>
    <row r="18" spans="1:15" s="6" customFormat="1" ht="21.75" customHeight="1" x14ac:dyDescent="0.25">
      <c r="A18" s="13">
        <v>13</v>
      </c>
      <c r="B18" s="12" t="s">
        <v>1</v>
      </c>
      <c r="C18" s="23" t="s">
        <v>20</v>
      </c>
      <c r="D18" s="11">
        <v>20000</v>
      </c>
      <c r="E18" s="11">
        <v>0</v>
      </c>
      <c r="F18" s="11">
        <v>0</v>
      </c>
      <c r="G18" s="11"/>
      <c r="H18" s="11">
        <f t="shared" si="3"/>
        <v>20000</v>
      </c>
      <c r="I18" s="11" t="str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0</v>
      </c>
      <c r="J18" s="11"/>
      <c r="K18" s="11"/>
      <c r="L18" s="11">
        <f t="shared" si="4"/>
        <v>0</v>
      </c>
      <c r="M18" s="11">
        <f t="shared" si="5"/>
        <v>0</v>
      </c>
      <c r="N18" s="11">
        <f t="shared" si="6"/>
        <v>20000</v>
      </c>
    </row>
    <row r="19" spans="1:15" s="6" customFormat="1" ht="21.75" customHeight="1" x14ac:dyDescent="0.25">
      <c r="A19" s="13">
        <v>14</v>
      </c>
      <c r="B19" s="12" t="s">
        <v>1</v>
      </c>
      <c r="C19" s="23" t="s">
        <v>20</v>
      </c>
      <c r="D19" s="11">
        <v>20000</v>
      </c>
      <c r="E19" s="11">
        <v>0</v>
      </c>
      <c r="F19" s="11">
        <v>0</v>
      </c>
      <c r="G19" s="11"/>
      <c r="H19" s="11">
        <f t="shared" si="3"/>
        <v>20000</v>
      </c>
      <c r="I19" s="11" t="str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0</v>
      </c>
      <c r="J19" s="11"/>
      <c r="K19" s="11"/>
      <c r="L19" s="11">
        <f t="shared" si="4"/>
        <v>0</v>
      </c>
      <c r="M19" s="11">
        <f t="shared" si="5"/>
        <v>0</v>
      </c>
      <c r="N19" s="11">
        <f t="shared" si="6"/>
        <v>20000</v>
      </c>
    </row>
    <row r="20" spans="1:15" s="6" customFormat="1" ht="21.75" customHeight="1" x14ac:dyDescent="0.25">
      <c r="A20" s="13">
        <v>15</v>
      </c>
      <c r="B20" s="12" t="s">
        <v>1</v>
      </c>
      <c r="C20" s="23" t="s">
        <v>20</v>
      </c>
      <c r="D20" s="11">
        <v>20000</v>
      </c>
      <c r="E20" s="11">
        <v>0</v>
      </c>
      <c r="F20" s="11">
        <v>0</v>
      </c>
      <c r="G20" s="11"/>
      <c r="H20" s="11">
        <f t="shared" si="3"/>
        <v>20000</v>
      </c>
      <c r="I20" s="11" t="str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0</v>
      </c>
      <c r="J20" s="11"/>
      <c r="K20" s="11"/>
      <c r="L20" s="11">
        <f t="shared" si="4"/>
        <v>0</v>
      </c>
      <c r="M20" s="11">
        <f t="shared" si="5"/>
        <v>0</v>
      </c>
      <c r="N20" s="11">
        <f t="shared" si="6"/>
        <v>20000</v>
      </c>
    </row>
    <row r="21" spans="1:15" s="6" customFormat="1" ht="21.75" customHeight="1" x14ac:dyDescent="0.25">
      <c r="A21" s="13">
        <v>16</v>
      </c>
      <c r="B21" s="12" t="s">
        <v>1</v>
      </c>
      <c r="C21" s="23" t="s">
        <v>19</v>
      </c>
      <c r="D21" s="11">
        <v>20000</v>
      </c>
      <c r="E21" s="11">
        <v>0</v>
      </c>
      <c r="F21" s="11">
        <v>0</v>
      </c>
      <c r="G21" s="11"/>
      <c r="H21" s="11">
        <f t="shared" si="3"/>
        <v>20000</v>
      </c>
      <c r="I21" s="11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11"/>
      <c r="K21" s="11"/>
      <c r="L21" s="11">
        <f t="shared" si="4"/>
        <v>0</v>
      </c>
      <c r="M21" s="11">
        <f t="shared" si="5"/>
        <v>0</v>
      </c>
      <c r="N21" s="11">
        <f t="shared" si="6"/>
        <v>20000</v>
      </c>
    </row>
    <row r="22" spans="1:15" s="6" customFormat="1" ht="21.75" customHeight="1" x14ac:dyDescent="0.25">
      <c r="A22" s="13">
        <v>17</v>
      </c>
      <c r="B22" s="12" t="s">
        <v>1</v>
      </c>
      <c r="C22" s="23" t="s">
        <v>20</v>
      </c>
      <c r="D22" s="11">
        <v>20000</v>
      </c>
      <c r="E22" s="11"/>
      <c r="F22" s="11"/>
      <c r="G22" s="11"/>
      <c r="H22" s="11">
        <v>20000</v>
      </c>
      <c r="I22" s="11">
        <v>0</v>
      </c>
      <c r="J22" s="11"/>
      <c r="K22" s="11"/>
      <c r="L22" s="11"/>
      <c r="M22" s="11"/>
      <c r="N22" s="11">
        <f t="shared" si="6"/>
        <v>20000</v>
      </c>
    </row>
    <row r="23" spans="1:15" s="6" customFormat="1" ht="21.75" customHeight="1" x14ac:dyDescent="0.25">
      <c r="A23" s="13">
        <v>18</v>
      </c>
      <c r="B23" s="12" t="s">
        <v>1</v>
      </c>
      <c r="C23" s="23" t="s">
        <v>20</v>
      </c>
      <c r="D23" s="11">
        <v>20000</v>
      </c>
      <c r="E23" s="11"/>
      <c r="F23" s="11"/>
      <c r="G23" s="11"/>
      <c r="H23" s="11">
        <v>20000</v>
      </c>
      <c r="I23" s="11">
        <v>0</v>
      </c>
      <c r="J23" s="11"/>
      <c r="K23" s="11"/>
      <c r="L23" s="11"/>
      <c r="M23" s="11"/>
      <c r="N23" s="11">
        <f>+H23</f>
        <v>20000</v>
      </c>
    </row>
    <row r="24" spans="1:15" s="6" customFormat="1" ht="21.75" customHeight="1" thickBot="1" x14ac:dyDescent="0.3">
      <c r="A24" s="13">
        <v>19</v>
      </c>
      <c r="B24" s="12" t="s">
        <v>1</v>
      </c>
      <c r="C24" s="23" t="s">
        <v>20</v>
      </c>
      <c r="D24" s="11">
        <v>20000</v>
      </c>
      <c r="E24" s="11">
        <v>0</v>
      </c>
      <c r="F24" s="11">
        <v>0</v>
      </c>
      <c r="G24" s="11"/>
      <c r="H24" s="11">
        <f t="shared" si="3"/>
        <v>20000</v>
      </c>
      <c r="I24" s="11" t="str">
        <f>IF(H24&lt;=[1]Datos!$G$7,"0",IF(H24&lt;=[1]Datos!$G$8,(H24-[1]Datos!$F$8)*[1]Datos!$I$6,IF(H24&lt;=[1]Datos!$G$9,[1]Datos!$I$8+(H24-[1]Datos!$F$9)*[1]Datos!$J$6,IF(H24&gt;=[1]Datos!$F$10,([1]Datos!$I$8+[1]Datos!$J$8)+(H24-[1]Datos!$F$10)*[1]Datos!$K$6))))</f>
        <v>0</v>
      </c>
      <c r="J24" s="11"/>
      <c r="K24" s="11"/>
      <c r="L24" s="11">
        <f t="shared" si="4"/>
        <v>0</v>
      </c>
      <c r="M24" s="11">
        <f t="shared" si="5"/>
        <v>0</v>
      </c>
      <c r="N24" s="11">
        <f t="shared" si="6"/>
        <v>20000</v>
      </c>
    </row>
    <row r="25" spans="1:15" s="6" customFormat="1" ht="16.5" thickBot="1" x14ac:dyDescent="0.3">
      <c r="A25" s="27" t="s">
        <v>0</v>
      </c>
      <c r="B25" s="28"/>
      <c r="C25" s="22"/>
      <c r="D25" s="10">
        <f>SUM(D6:D24)</f>
        <v>527000</v>
      </c>
      <c r="E25" s="10">
        <f>SUM(E12:E24)</f>
        <v>0</v>
      </c>
      <c r="F25" s="10">
        <f>SUM(F12:F24)</f>
        <v>0</v>
      </c>
      <c r="G25" s="10">
        <f>SUM(G12:G24)</f>
        <v>0</v>
      </c>
      <c r="H25" s="10">
        <f>SUM(H6:H24)</f>
        <v>527000</v>
      </c>
      <c r="I25" s="10">
        <f>SUM(I6:I24)</f>
        <v>17827.35766666667</v>
      </c>
      <c r="J25" s="10">
        <f t="shared" ref="J25:L25" si="7">SUM(J8:J24)</f>
        <v>0</v>
      </c>
      <c r="K25" s="10">
        <f t="shared" si="7"/>
        <v>0</v>
      </c>
      <c r="L25" s="10">
        <f t="shared" si="7"/>
        <v>0</v>
      </c>
      <c r="M25" s="10">
        <f>SUM(M6:M24)</f>
        <v>17827.35766666667</v>
      </c>
      <c r="N25" s="9">
        <f>SUM(N6:N24)</f>
        <v>509172.64233333332</v>
      </c>
      <c r="O25" s="7"/>
    </row>
    <row r="26" spans="1:15" s="6" customFormat="1" x14ac:dyDescent="0.25">
      <c r="A26" s="25"/>
      <c r="B26" s="25"/>
      <c r="C26" s="2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</row>
    <row r="27" spans="1:15" s="6" customFormat="1" x14ac:dyDescent="0.25">
      <c r="A27" s="25"/>
      <c r="B27" s="25"/>
      <c r="C27" s="2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"/>
    </row>
    <row r="28" spans="1:15" s="6" customFormat="1" x14ac:dyDescent="0.25">
      <c r="A28" s="25"/>
      <c r="B28" s="25"/>
      <c r="C28" s="2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7"/>
    </row>
    <row r="29" spans="1:15" s="6" customFormat="1" x14ac:dyDescent="0.25">
      <c r="A29" s="25"/>
      <c r="B29" s="25"/>
      <c r="C29" s="2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7"/>
    </row>
    <row r="30" spans="1:15" s="6" customFormat="1" x14ac:dyDescent="0.25">
      <c r="A30" s="25"/>
      <c r="B30" s="25"/>
      <c r="C30" s="2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7"/>
    </row>
    <row r="31" spans="1:15" s="6" customFormat="1" x14ac:dyDescent="0.25">
      <c r="A31" s="25"/>
      <c r="B31" s="25"/>
      <c r="C31" s="2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7"/>
    </row>
    <row r="32" spans="1:15" s="6" customFormat="1" x14ac:dyDescent="0.25">
      <c r="A32" s="25"/>
      <c r="B32" s="25"/>
      <c r="C32" s="2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7"/>
    </row>
    <row r="33" spans="1:15" s="6" customFormat="1" x14ac:dyDescent="0.25">
      <c r="A33" s="25"/>
      <c r="B33" s="25"/>
      <c r="C33" s="2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7"/>
    </row>
    <row r="35" spans="1:15" x14ac:dyDescent="0.25">
      <c r="B35" s="1" t="s">
        <v>24</v>
      </c>
      <c r="F35" s="1" t="s">
        <v>27</v>
      </c>
      <c r="J35" s="5"/>
      <c r="K35" s="5"/>
      <c r="L35" s="1" t="s">
        <v>28</v>
      </c>
    </row>
    <row r="36" spans="1:15" x14ac:dyDescent="0.25">
      <c r="J36" s="5"/>
      <c r="K36" s="5"/>
    </row>
    <row r="37" spans="1:15" x14ac:dyDescent="0.25">
      <c r="B37" s="4" t="s">
        <v>25</v>
      </c>
      <c r="F37" s="4" t="s">
        <v>26</v>
      </c>
      <c r="H37" s="4"/>
      <c r="L37" s="4" t="s">
        <v>29</v>
      </c>
    </row>
    <row r="38" spans="1:15" x14ac:dyDescent="0.25">
      <c r="B38" s="1" t="s">
        <v>22</v>
      </c>
      <c r="E38" s="3"/>
      <c r="F38" s="1" t="s">
        <v>21</v>
      </c>
      <c r="L38" s="1" t="s">
        <v>23</v>
      </c>
    </row>
  </sheetData>
  <mergeCells count="3">
    <mergeCell ref="A2:N2"/>
    <mergeCell ref="A3:N3"/>
    <mergeCell ref="A25:B25"/>
  </mergeCells>
  <printOptions horizontalCentered="1"/>
  <pageMargins left="0.70866141732283505" right="0.70866141732283505" top="0.74803149606299202" bottom="0.74803149606299202" header="0.31496062992126" footer="0.31496062992126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Seguridad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2022-08-17T16:52:01Z</cp:lastPrinted>
  <dcterms:created xsi:type="dcterms:W3CDTF">2021-11-15T17:41:26Z</dcterms:created>
  <dcterms:modified xsi:type="dcterms:W3CDTF">2022-08-17T16:52:04Z</dcterms:modified>
</cp:coreProperties>
</file>