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oste\Desktop\EXCEL\Nomina OAI\"/>
    </mc:Choice>
  </mc:AlternateContent>
  <bookViews>
    <workbookView xWindow="5295" yWindow="4020" windowWidth="12480" windowHeight="11385"/>
  </bookViews>
  <sheets>
    <sheet name="Probatoria" sheetId="2" r:id="rId1"/>
    <sheet name="Sheet1" sheetId="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2" l="1"/>
  <c r="H8" i="2"/>
  <c r="N8" i="2"/>
  <c r="P8" i="2"/>
  <c r="G9" i="2"/>
  <c r="H9" i="2"/>
  <c r="L9" i="2"/>
  <c r="N9" i="2"/>
  <c r="N10" i="2" s="1"/>
  <c r="P9" i="2"/>
  <c r="F10" i="2"/>
  <c r="L10" i="2"/>
  <c r="M10" i="2"/>
  <c r="O10" i="2"/>
  <c r="P10" i="2"/>
  <c r="J9" i="2" l="1"/>
  <c r="K9" i="2" s="1"/>
  <c r="H10" i="2"/>
  <c r="J8" i="2"/>
  <c r="G10" i="2"/>
  <c r="J10" i="2" l="1"/>
  <c r="K8" i="2"/>
  <c r="K10" i="2" s="1"/>
</calcChain>
</file>

<file path=xl/sharedStrings.xml><?xml version="1.0" encoding="utf-8"?>
<sst xmlns="http://schemas.openxmlformats.org/spreadsheetml/2006/main" count="27" uniqueCount="26">
  <si>
    <t>Enc. Administrativo y Financiero</t>
  </si>
  <si>
    <t>Revisado Por:</t>
  </si>
  <si>
    <t>Aprobado Por:</t>
  </si>
  <si>
    <t>Total General RD$</t>
  </si>
  <si>
    <t xml:space="preserve">Analista de Planificación </t>
  </si>
  <si>
    <t>Salario a Pagar</t>
  </si>
  <si>
    <t>Total Descuentos</t>
  </si>
  <si>
    <t>Total Otros Descuentos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</si>
  <si>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</si>
  <si>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</si>
  <si>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</si>
  <si>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</si>
  <si>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</si>
  <si>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</si>
  <si>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</si>
  <si>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</si>
  <si>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 xml:space="preserve">Empleados </t>
  </si>
  <si>
    <t>No.</t>
  </si>
  <si>
    <t>Unidad de Análisis Financiero</t>
  </si>
  <si>
    <t>Ana Yapor de Díaz</t>
  </si>
  <si>
    <t xml:space="preserve">Sexo </t>
  </si>
  <si>
    <t>M</t>
  </si>
  <si>
    <t>F</t>
  </si>
  <si>
    <t>Nómina Personal Probatorio Diciembre 2021</t>
  </si>
  <si>
    <t>Carlos Castellanos</t>
  </si>
  <si>
    <t xml:space="preserve">Enc. División de Contabilidad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</si>
</sst>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4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3" fontId="4" fillId="0" borderId="1" xfId="0" applyNumberFormat="1" applyFont="1" applyBorder="1"/>
    <xf numFmtId="43" fontId="4" fillId="0" borderId="2" xfId="0" applyNumberFormat="1" applyFont="1" applyBorder="1"/>
    <xf numFmtId="4" fontId="4" fillId="0" borderId="1" xfId="0" applyNumberFormat="1" applyFont="1" applyBorder="1"/>
    <xf numFmtId="0" fontId="4" fillId="0" borderId="2" xfId="0" applyFont="1" applyBorder="1"/>
    <xf numFmtId="0" fontId="2" fillId="0" borderId="3" xfId="0" applyFont="1" applyBorder="1"/>
    <xf numFmtId="0" fontId="2" fillId="0" borderId="0" xfId="0" applyFont="1" applyAlignment="1">
      <alignment vertical="center"/>
    </xf>
    <xf numFmtId="43" fontId="2" fillId="0" borderId="4" xfId="1" applyFont="1" applyFill="1" applyBorder="1" applyAlignment="1">
      <alignment horizontal="right" vertical="center"/>
    </xf>
    <xf numFmtId="4" fontId="2" fillId="0" borderId="4" xfId="1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43" fontId="2" fillId="0" borderId="4" xfId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17" fontId="4" fillId="0" borderId="0" xfId="0" applyNumberFormat="1" applyFont="1" applyAlignment="1">
      <alignment horizontal="center"/>
    </xf>
    <xf numFmtId="17" fontId="4" fillId="0" borderId="7" xfId="0" applyNumberFormat="1" applyFont="1" applyBorder="1" applyAlignment="1">
      <alignment horizontal="center"/>
    </xf>
    <xf numFmtId="43" fontId="4" fillId="0" borderId="7" xfId="1" applyFont="1" applyBorder="1" applyAlignment="1">
      <alignment horizontal="center"/>
    </xf>
    <xf numFmtId="0" fontId="4" fillId="0" borderId="0" xfId="0" applyFont="1"/>
    <xf numFmtId="0" fontId="2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380999</xdr:colOff>
      <xdr:row>0</xdr:row>
      <xdr:rowOff>66674</xdr:rowOff>
    </xdr:from>
    <xdr:ext cx="1781175" cy="561975"/>
    <xdr:pic>
      <xdr:nvPicPr>
        <xdr:cNvPr id="2" name="Imagen 1">
          <a:extLst>
            <a:ext uri="{FF2B5EF4-FFF2-40B4-BE49-F238E27FC236}">
              <a16:creationId xmlns:a16="http://schemas.microsoft.com/office/drawing/2014/main" id="{54EBF95C-FD47-463E-AEAA-818BE2A91D1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49" y="66674"/>
          <a:ext cx="1781175" cy="56197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T21"/>
  <sheetViews>
    <sheetView showGridLines="0" tabSelected="1" view="pageLayout" topLeftCell="A4" zoomScaleNormal="100" workbookViewId="0">
      <selection activeCell="J15" sqref="J15"/>
    </sheetView>
  </sheetViews>
  <sheetFormatPr defaultColWidth="11.42578125" defaultRowHeight="15.75" x14ac:dyDescent="0.25"/>
  <cols>
    <col min="1" max="1" width="20.42578125" style="1" customWidth="1"/>
    <col min="2" max="2" width="6.85546875" style="2" customWidth="1"/>
    <col min="3" max="3" width="23.28515625" style="1" customWidth="1"/>
    <col min="4" max="4" width="1.5703125" style="1" hidden="1" customWidth="1"/>
    <col min="5" max="5" width="11.28515625" style="1" customWidth="1"/>
    <col min="6" max="6" width="14.7109375" style="1" customWidth="1"/>
    <col min="7" max="7" width="13.140625" style="1" customWidth="1"/>
    <col min="8" max="8" width="0" style="1" hidden="1" customWidth="1"/>
    <col min="9" max="9" width="22.42578125" style="1" hidden="1" customWidth="1"/>
    <col min="10" max="10" width="21.5703125" style="1" customWidth="1"/>
    <col min="11" max="11" width="12.42578125" style="1" customWidth="1"/>
    <col min="12" max="12" width="16.140625" style="1" customWidth="1"/>
    <col min="13" max="13" width="14.140625" style="1" customWidth="1"/>
    <col min="14" max="14" width="14.5703125" style="1" customWidth="1"/>
    <col min="15" max="16" width="14.42578125" style="1" customWidth="1"/>
    <col min="17" max="17" width="10.28515625" style="1" customWidth="1"/>
    <col min="18" max="18" width="54" style="1" customWidth="1"/>
    <col min="19" max="19" width="57.5703125" style="1" bestFit="1" customWidth="1"/>
    <col min="20" max="20" width="13.140625" style="1" bestFit="1" customWidth="1"/>
    <col min="21" max="21" width="11.42578125" style="1"/>
    <col min="22" max="22" width="23.140625" style="1" bestFit="1" customWidth="1"/>
    <col min="23" max="16384" width="11.42578125" style="1"/>
  </cols>
  <sheetData>
    <row r="4" spans="2:20" ht="18.75" x14ac:dyDescent="0.25">
      <c r="B4" s="23" t="s">
        <v>18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19"/>
      <c r="R4" s="19"/>
      <c r="S4" s="19"/>
    </row>
    <row r="5" spans="2:20" ht="18.75" x14ac:dyDescent="0.25">
      <c r="B5" s="23" t="s">
        <v>23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19"/>
      <c r="R5" s="19"/>
      <c r="S5" s="19"/>
      <c r="T5" s="19"/>
    </row>
    <row r="6" spans="2:20" ht="9" customHeight="1" x14ac:dyDescent="0.25">
      <c r="C6" s="16"/>
      <c r="D6" s="16"/>
      <c r="E6" s="16"/>
      <c r="F6" s="17"/>
      <c r="G6" s="16"/>
      <c r="H6" s="16"/>
      <c r="I6" s="16"/>
      <c r="J6" s="16"/>
      <c r="K6" s="17"/>
      <c r="L6" s="17"/>
      <c r="M6" s="18"/>
      <c r="N6" s="18"/>
      <c r="O6" s="17"/>
      <c r="P6" s="17"/>
      <c r="Q6" s="16"/>
      <c r="R6" s="16"/>
      <c r="S6" s="16"/>
      <c r="T6" s="16"/>
    </row>
    <row r="7" spans="2:20" s="14" customFormat="1" ht="47.25" customHeight="1" x14ac:dyDescent="0.25">
      <c r="B7" s="15" t="s">
        <v>17</v>
      </c>
      <c r="C7" s="15" t="s">
        <v>16</v>
      </c>
      <c r="D7" s="15"/>
      <c r="E7" s="15" t="s">
        <v>20</v>
      </c>
      <c r="F7" s="15" t="s">
        <v>15</v>
      </c>
      <c r="G7" s="15" t="s">
        <v>14</v>
      </c>
      <c r="H7" s="15" t="s">
        <v>13</v>
      </c>
      <c r="I7" s="15" t="s">
        <v>12</v>
      </c>
      <c r="J7" s="15" t="s">
        <v>11</v>
      </c>
      <c r="K7" s="15" t="s">
        <v>10</v>
      </c>
      <c r="L7" s="15" t="s">
        <v>9</v>
      </c>
      <c r="M7" s="15" t="s">
        <v>8</v>
      </c>
      <c r="N7" s="15" t="s">
        <v>7</v>
      </c>
      <c r="O7" s="15" t="s">
        <v>6</v>
      </c>
      <c r="P7" s="15" t="s">
        <v>5</v>
      </c>
    </row>
    <row r="8" spans="2:20" s="9" customFormat="1" ht="20.25" customHeight="1" x14ac:dyDescent="0.25">
      <c r="B8" s="12">
        <v>1</v>
      </c>
      <c r="C8" s="24" t="s">
        <v>4</v>
      </c>
      <c r="D8" s="25"/>
      <c r="E8" s="20" t="s">
        <v>21</v>
      </c>
      <c r="F8" s="10">
        <v>60000</v>
      </c>
      <c r="G8" s="10">
        <f>IF(F8&gt;=[1]Datos!$D$14,([1]Datos!$D$14*[1]Datos!$C$14),IF(F8&lt;=[1]Datos!$D$14,(F8*[1]Datos!$C$14)))</f>
        <v>1722</v>
      </c>
      <c r="H8" s="10">
        <f>IF(F8&gt;=[1]Datos!$D$15,([1]Datos!$D$15*[1]Datos!$C$15),IF(F8&lt;=[1]Datos!$D$15,(F8*[1]Datos!$C$15)))</f>
        <v>1824</v>
      </c>
      <c r="I8" s="11"/>
      <c r="J8" s="13">
        <f>+F8-(G8+H8+I8)</f>
        <v>56454</v>
      </c>
      <c r="K8" s="13">
        <f>IF(J8&lt;=[1]Datos!$G$7,"0",IF(J8&lt;=[1]Datos!$G$8,(J8-[1]Datos!$F$8)*[1]Datos!$I$6,IF(J8&lt;=[1]Datos!$G$9,[1]Datos!$I$8+(J8-[1]Datos!$F$9)*[1]Datos!$J$6,IF(J8&gt;=[1]Datos!$F$10,([1]Datos!$I$8+[1]Datos!$J$8)+(J8-[1]Datos!$F$10)*[1]Datos!$K$6))))</f>
        <v>3486.6756666666661</v>
      </c>
      <c r="L8" s="11"/>
      <c r="M8" s="11">
        <v>25</v>
      </c>
      <c r="N8" s="10">
        <f>+I8+L8+M8</f>
        <v>25</v>
      </c>
      <c r="O8" s="13">
        <v>7057.68</v>
      </c>
      <c r="P8" s="10">
        <f>+F8-O8</f>
        <v>52942.32</v>
      </c>
    </row>
    <row r="9" spans="2:20" s="9" customFormat="1" ht="16.5" thickBot="1" x14ac:dyDescent="0.3">
      <c r="B9" s="12">
        <v>2</v>
      </c>
      <c r="C9" s="24" t="s">
        <v>4</v>
      </c>
      <c r="D9" s="25"/>
      <c r="E9" s="20" t="s">
        <v>22</v>
      </c>
      <c r="F9" s="10">
        <v>60000</v>
      </c>
      <c r="G9" s="10">
        <f>IF(F9&gt;=[1]Datos!$D$14,([1]Datos!$D$14*[1]Datos!$C$14),IF(F9&lt;=[1]Datos!$D$14,(F9*[1]Datos!$C$14)))</f>
        <v>1722</v>
      </c>
      <c r="H9" s="10">
        <f>IF(F9&gt;=[1]Datos!$D$15,([1]Datos!$D$15*[1]Datos!$C$15),IF(F9&lt;=[1]Datos!$D$15,(F9*[1]Datos!$C$15)))</f>
        <v>1824</v>
      </c>
      <c r="I9" s="11"/>
      <c r="J9" s="10">
        <f>+F9-(G9+H9+I9)</f>
        <v>56454</v>
      </c>
      <c r="K9" s="10">
        <f>IF(J9&lt;=[1]Datos!$G$7,"0",IF(J9&lt;=[1]Datos!$G$8,(J9-[1]Datos!$F$8)*[1]Datos!$I$6,IF(J9&lt;=[1]Datos!$G$9,[1]Datos!$I$8+(J9-[1]Datos!$F$9)*[1]Datos!$J$6,IF(J9&gt;=[1]Datos!$F$10,([1]Datos!$I$8+[1]Datos!$J$8)+(J9-[1]Datos!$F$10)*[1]Datos!$K$6))))</f>
        <v>3486.6756666666661</v>
      </c>
      <c r="L9" s="11">
        <f>1702.16-25</f>
        <v>1677.16</v>
      </c>
      <c r="M9" s="11">
        <v>25</v>
      </c>
      <c r="N9" s="10">
        <f>+I9+L9+M9</f>
        <v>1702.16</v>
      </c>
      <c r="O9" s="10">
        <v>7571.45</v>
      </c>
      <c r="P9" s="10">
        <f>+F9-O9</f>
        <v>52428.55</v>
      </c>
    </row>
    <row r="10" spans="2:20" ht="16.5" thickBot="1" x14ac:dyDescent="0.3">
      <c r="B10" s="21" t="s">
        <v>3</v>
      </c>
      <c r="C10" s="22"/>
      <c r="D10" s="8"/>
      <c r="E10" s="8"/>
      <c r="F10" s="4">
        <f>SUM(F8:F9)</f>
        <v>120000</v>
      </c>
      <c r="G10" s="4">
        <f>SUM(G8:G9)</f>
        <v>3444</v>
      </c>
      <c r="H10" s="4">
        <f>SUM(H8:H9)</f>
        <v>3648</v>
      </c>
      <c r="I10" s="7"/>
      <c r="J10" s="4">
        <f t="shared" ref="J10:P10" si="0">SUM(J8:J9)</f>
        <v>112908</v>
      </c>
      <c r="K10" s="5">
        <f t="shared" si="0"/>
        <v>6973.3513333333321</v>
      </c>
      <c r="L10" s="6">
        <f t="shared" si="0"/>
        <v>1677.16</v>
      </c>
      <c r="M10" s="4">
        <f t="shared" si="0"/>
        <v>50</v>
      </c>
      <c r="N10" s="5">
        <f t="shared" si="0"/>
        <v>1727.16</v>
      </c>
      <c r="O10" s="4">
        <f t="shared" si="0"/>
        <v>14629.130000000001</v>
      </c>
      <c r="P10" s="4">
        <f t="shared" si="0"/>
        <v>105370.87</v>
      </c>
    </row>
    <row r="18" spans="3:14" x14ac:dyDescent="0.25">
      <c r="C18" s="1" t="s">
        <v>2</v>
      </c>
      <c r="G18" s="3"/>
      <c r="J18" s="3"/>
      <c r="N18" s="1" t="s">
        <v>1</v>
      </c>
    </row>
    <row r="20" spans="3:14" x14ac:dyDescent="0.25">
      <c r="C20" s="3" t="s">
        <v>19</v>
      </c>
      <c r="N20" s="3" t="s">
        <v>24</v>
      </c>
    </row>
    <row r="21" spans="3:14" x14ac:dyDescent="0.25">
      <c r="C21" s="1" t="s">
        <v>0</v>
      </c>
      <c r="N21" s="1" t="s">
        <v>25</v>
      </c>
    </row>
  </sheetData>
  <mergeCells count="5">
    <mergeCell ref="B10:C10"/>
    <mergeCell ref="B4:P4"/>
    <mergeCell ref="B5:P5"/>
    <mergeCell ref="C8:D8"/>
    <mergeCell ref="C9:D9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Probatoria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Leslie M Coste Pérez</cp:lastModifiedBy>
  <cp:lastPrinted>2022-01-05T14:17:16Z</cp:lastPrinted>
  <dcterms:created xsi:type="dcterms:W3CDTF">2021-11-15T17:40:21Z</dcterms:created>
  <dcterms:modified xsi:type="dcterms:W3CDTF">2022-01-05T14:17:22Z</dcterms:modified>
</cp:coreProperties>
</file>