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Nomina Agosto 2021\"/>
    </mc:Choice>
  </mc:AlternateContent>
  <bookViews>
    <workbookView xWindow="0" yWindow="0" windowWidth="28800" windowHeight="122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N10" i="1"/>
  <c r="L10" i="1"/>
  <c r="E10" i="1"/>
  <c r="O9" i="1"/>
  <c r="K9" i="1"/>
  <c r="K10" i="1" s="1"/>
  <c r="G9" i="1"/>
  <c r="F9" i="1"/>
  <c r="I9" i="1" s="1"/>
  <c r="J9" i="1" s="1"/>
  <c r="O8" i="1"/>
  <c r="M8" i="1"/>
  <c r="G8" i="1"/>
  <c r="G10" i="1" s="1"/>
  <c r="F8" i="1"/>
  <c r="F10" i="1" s="1"/>
  <c r="M10" i="1" l="1"/>
  <c r="I8" i="1"/>
  <c r="M9" i="1"/>
  <c r="I10" i="1" l="1"/>
  <c r="J8" i="1"/>
  <c r="J10" i="1" s="1"/>
</calcChain>
</file>

<file path=xl/sharedStrings.xml><?xml version="1.0" encoding="utf-8"?>
<sst xmlns="http://schemas.openxmlformats.org/spreadsheetml/2006/main" count="18" uniqueCount="17">
  <si>
    <t>Unidad de Análisis Financiero</t>
  </si>
  <si>
    <t>Nómina Personal Probatorio Agosto 2021</t>
  </si>
  <si>
    <t>No.</t>
  </si>
  <si>
    <t xml:space="preserve">Empleados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</si>
  <si>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</si>
  <si>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</si>
  <si>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</si>
  <si>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</si>
  <si>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</si>
  <si>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</si>
  <si>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</si>
  <si>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</si>
  <si>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</si>
  <si>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</si>
  <si>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</si>
  <si>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 xml:space="preserve">Analista de Planificación 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</si>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</sst>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7" fontId="3" fillId="0" borderId="0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horizontal="right" vertical="center"/>
    </xf>
    <xf numFmtId="4" fontId="1" fillId="0" borderId="2" xfId="1" applyNumberFormat="1" applyFont="1" applyFill="1" applyBorder="1" applyAlignment="1">
      <alignment horizontal="right" vertical="center"/>
    </xf>
    <xf numFmtId="43" fontId="1" fillId="0" borderId="2" xfId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43" fontId="3" fillId="0" borderId="7" xfId="0" applyNumberFormat="1" applyFont="1" applyFill="1" applyBorder="1"/>
    <xf numFmtId="0" fontId="3" fillId="0" borderId="6" xfId="0" applyFont="1" applyFill="1" applyBorder="1"/>
    <xf numFmtId="43" fontId="3" fillId="0" borderId="6" xfId="0" applyNumberFormat="1" applyFont="1" applyFill="1" applyBorder="1"/>
    <xf numFmtId="4" fontId="3" fillId="0" borderId="7" xfId="0" applyNumberFormat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380999</xdr:colOff>
      <xdr:row>0</xdr:row>
      <xdr:rowOff>66674</xdr:rowOff>
    </xdr:from>
    <xdr:to>
      <xdr:col>11</xdr:col>
      <xdr:colOff>466724</xdr:colOff>
      <xdr:row>3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4" y="66674"/>
          <a:ext cx="1762125" cy="5619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323850</xdr:colOff>
      <xdr:row>11</xdr:row>
      <xdr:rowOff>9525</xdr:rowOff>
    </xdr:from>
    <xdr:to>
      <xdr:col>13</xdr:col>
      <xdr:colOff>344112</xdr:colOff>
      <xdr:row>20</xdr:row>
      <xdr:rowOff>76461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450" y="2905125"/>
          <a:ext cx="8688012" cy="1867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tillo/AppData/Local/Microsoft/Windows/INetCache/Content.Outlook/8HKKX4ZK/Nomina%20junio%202021-%20UAF%20sin%20Nombres%20agosto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B5" sqref="B5:O5"/>
    </sheetView>
  </sheetViews>
  <sheetFormatPr baseColWidth="10" defaultRowHeight="15.75" x14ac:dyDescent="0.25"/>
  <cols>
    <col min="5" max="5" width="12.875" bestFit="1" customWidth="1"/>
    <col min="9" max="9" width="12.875" bestFit="1" customWidth="1"/>
    <col min="14" max="14" width="11.75" bestFit="1" customWidth="1"/>
    <col min="15" max="15" width="12.875" bestFit="1" customWidth="1"/>
  </cols>
  <sheetData>
    <row r="1" spans="1:16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x14ac:dyDescent="0.25">
      <c r="A4" s="1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8.75" x14ac:dyDescent="0.25">
      <c r="A5" s="1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x14ac:dyDescent="0.25">
      <c r="A6" s="1"/>
      <c r="B6" s="2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5"/>
    </row>
    <row r="7" spans="1:16" ht="63" x14ac:dyDescent="0.25">
      <c r="A7" s="8"/>
      <c r="B7" s="9" t="s">
        <v>2</v>
      </c>
      <c r="C7" s="9" t="s">
        <v>3</v>
      </c>
      <c r="D7" s="9"/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8"/>
    </row>
    <row r="8" spans="1:16" x14ac:dyDescent="0.25">
      <c r="A8" s="10"/>
      <c r="B8" s="11">
        <v>1</v>
      </c>
      <c r="C8" s="12" t="s">
        <v>15</v>
      </c>
      <c r="D8" s="13"/>
      <c r="E8" s="14">
        <v>60000</v>
      </c>
      <c r="F8" s="14">
        <f>IF(E8&gt;=[1]Datos!$D$14,([1]Datos!$D$14*[1]Datos!$C$14),IF(E8&lt;=[1]Datos!$D$14,(E8*[1]Datos!$C$14)))</f>
        <v>1722</v>
      </c>
      <c r="G8" s="14">
        <f>IF(E8&gt;=[1]Datos!$D$15,([1]Datos!$D$15*[1]Datos!$C$15),IF(E8&lt;=[1]Datos!$D$15,(E8*[1]Datos!$C$15)))</f>
        <v>1824</v>
      </c>
      <c r="H8" s="15"/>
      <c r="I8" s="16">
        <f t="shared" ref="I8:I9" si="0">+E8-(F8+G8+H8)</f>
        <v>56454</v>
      </c>
      <c r="J8" s="16">
        <f>IF(I8&lt;=[1]Datos!$G$7,"0",IF(I8&lt;=[1]Datos!$G$8,(I8-[1]Datos!$F$8)*[1]Datos!$I$6,IF(I8&lt;=[1]Datos!$G$9,[1]Datos!$I$8+(I8-[1]Datos!$F$9)*[1]Datos!$J$6,IF(I8&gt;=[1]Datos!$F$10,([1]Datos!$I$8+[1]Datos!$J$8)+(I8-[1]Datos!$F$10)*[1]Datos!$K$6))))</f>
        <v>3486.6756666666661</v>
      </c>
      <c r="K8" s="15"/>
      <c r="L8" s="15">
        <v>25</v>
      </c>
      <c r="M8" s="14">
        <f>+H8+K8+L8</f>
        <v>25</v>
      </c>
      <c r="N8" s="16">
        <v>7057.68</v>
      </c>
      <c r="O8" s="14">
        <f>+E8-N8</f>
        <v>52942.32</v>
      </c>
      <c r="P8" s="10"/>
    </row>
    <row r="9" spans="1:16" ht="16.5" thickBot="1" x14ac:dyDescent="0.3">
      <c r="A9" s="10"/>
      <c r="B9" s="17">
        <v>2</v>
      </c>
      <c r="C9" s="12" t="s">
        <v>15</v>
      </c>
      <c r="D9" s="13"/>
      <c r="E9" s="14">
        <v>60000</v>
      </c>
      <c r="F9" s="14">
        <f>IF(E9&gt;=[1]Datos!$D$14,([1]Datos!$D$14*[1]Datos!$C$14),IF(E9&lt;=[1]Datos!$D$14,(E9*[1]Datos!$C$14)))</f>
        <v>1722</v>
      </c>
      <c r="G9" s="14">
        <f>IF(E9&gt;=[1]Datos!$D$15,([1]Datos!$D$15*[1]Datos!$C$15),IF(E9&lt;=[1]Datos!$D$15,(E9*[1]Datos!$C$15)))</f>
        <v>1824</v>
      </c>
      <c r="H9" s="15"/>
      <c r="I9" s="14">
        <f t="shared" si="0"/>
        <v>56454</v>
      </c>
      <c r="J9" s="14">
        <f>IF(I9&lt;=[1]Datos!$G$7,"0",IF(I9&lt;=[1]Datos!$G$8,(I9-[1]Datos!$F$8)*[1]Datos!$I$6,IF(I9&lt;=[1]Datos!$G$9,[1]Datos!$I$8+(I9-[1]Datos!$F$9)*[1]Datos!$J$6,IF(I9&gt;=[1]Datos!$F$10,([1]Datos!$I$8+[1]Datos!$J$8)+(I9-[1]Datos!$F$10)*[1]Datos!$K$6))))</f>
        <v>3486.6756666666661</v>
      </c>
      <c r="K9" s="15">
        <f>1702.16-25</f>
        <v>1677.16</v>
      </c>
      <c r="L9" s="15">
        <v>25</v>
      </c>
      <c r="M9" s="14">
        <f t="shared" ref="M9" si="1">+H9+K9+L9</f>
        <v>1702.16</v>
      </c>
      <c r="N9" s="14">
        <v>7571.45</v>
      </c>
      <c r="O9" s="14">
        <f>+E9-N9</f>
        <v>52428.55</v>
      </c>
      <c r="P9" s="10"/>
    </row>
    <row r="10" spans="1:16" ht="16.5" thickBot="1" x14ac:dyDescent="0.3">
      <c r="A10" s="1"/>
      <c r="B10" s="18" t="s">
        <v>16</v>
      </c>
      <c r="C10" s="19"/>
      <c r="D10" s="20"/>
      <c r="E10" s="21">
        <f>SUM(E8:E9)</f>
        <v>120000</v>
      </c>
      <c r="F10" s="21">
        <f>SUM(F8:F9)</f>
        <v>3444</v>
      </c>
      <c r="G10" s="21">
        <f>SUM(G8:G9)</f>
        <v>3648</v>
      </c>
      <c r="H10" s="22"/>
      <c r="I10" s="21">
        <f t="shared" ref="I10:O10" si="2">SUM(I8:I9)</f>
        <v>112908</v>
      </c>
      <c r="J10" s="23">
        <f t="shared" si="2"/>
        <v>6973.3513333333321</v>
      </c>
      <c r="K10" s="24">
        <f t="shared" si="2"/>
        <v>1677.16</v>
      </c>
      <c r="L10" s="21">
        <f t="shared" si="2"/>
        <v>50</v>
      </c>
      <c r="M10" s="23">
        <f t="shared" si="2"/>
        <v>1727.16</v>
      </c>
      <c r="N10" s="21">
        <f t="shared" si="2"/>
        <v>14629.130000000001</v>
      </c>
      <c r="O10" s="21">
        <f t="shared" si="2"/>
        <v>105370.87</v>
      </c>
      <c r="P10" s="1"/>
    </row>
    <row r="11" spans="1:16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2"/>
      <c r="C18" s="1"/>
      <c r="D18" s="1"/>
      <c r="E18" s="1"/>
      <c r="F18" s="25"/>
      <c r="G18" s="1"/>
      <c r="H18" s="1"/>
      <c r="I18" s="25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2"/>
      <c r="C20" s="25"/>
      <c r="D20" s="1"/>
      <c r="E20" s="1"/>
      <c r="F20" s="1"/>
      <c r="G20" s="1"/>
      <c r="H20" s="1"/>
      <c r="I20" s="1"/>
      <c r="J20" s="1"/>
      <c r="K20" s="1"/>
      <c r="L20" s="1"/>
      <c r="M20" s="25"/>
      <c r="N20" s="1"/>
      <c r="O20" s="1"/>
      <c r="P20" s="1"/>
    </row>
    <row r="21" spans="1:16" x14ac:dyDescent="0.2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5">
    <mergeCell ref="B4:O4"/>
    <mergeCell ref="B5:O5"/>
    <mergeCell ref="C8:D8"/>
    <mergeCell ref="C9:D9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2021-10-08T18:49:03Z</dcterms:created>
  <dcterms:modified xsi:type="dcterms:W3CDTF">2021-10-08T18:49:30Z</dcterms:modified>
</cp:coreProperties>
</file>