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\\san\UAF\FINANZAS\MERARY LANTIGUA\OAI-Ejecución presupuestaria, Ingresos Egresos, BG, CXP, Nóminas\Nóminas\JUNIO\"/>
    </mc:Choice>
  </mc:AlternateContent>
  <xr:revisionPtr revIDLastSave="0" documentId="13_ncr:1_{1869F417-465D-42EE-B212-0B98FBC4551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robatoria" sheetId="2" r:id="rId1"/>
    <sheet name="Sheet1" sheetId="1" r:id="rId2"/>
  </sheets>
  <externalReferences>
    <externalReference r:id="rId3"/>
  </externalReferences>
  <definedNames>
    <definedName name="_xlnm.Print_Area" localSheetId="0">Probatoria!$A$1:$P$25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8" i="2" l="1"/>
  <c r="G8" i="2"/>
  <c r="M8" i="2"/>
  <c r="M9" i="2" s="1"/>
  <c r="E9" i="2"/>
  <c r="K9" i="2"/>
  <c r="L9" i="2"/>
  <c r="I8" i="2" l="1"/>
  <c r="J8" i="2" s="1"/>
  <c r="N8" i="2" s="1"/>
  <c r="O8" i="2" s="1"/>
  <c r="O9" i="2" s="1"/>
  <c r="G9" i="2"/>
  <c r="F9" i="2"/>
  <c r="N9" i="2" l="1"/>
  <c r="I9" i="2"/>
  <c r="J9" i="2"/>
</calcChain>
</file>

<file path=xl/sharedStrings.xml><?xml version="1.0" encoding="utf-8"?>
<sst xmlns="http://schemas.openxmlformats.org/spreadsheetml/2006/main" count="28" uniqueCount="28">
  <si>
    <t>Total General RD$</t>
  </si>
  <si>
    <t xml:space="preserve">Analista de Planificación </t>
  </si>
  <si>
    <t>Salario a Pagar</t>
  </si>
  <si>
    <t>Total Descuentos</t>
  </si>
  <si>
    <t>Total Otros Descuentos</t>
  </si>
  <si>
    <t xml:space="preserve">Otros Descuentos </t>
  </si>
  <si>
    <t>Seguro Complementario</t>
  </si>
  <si>
    <t>ISR</t>
  </si>
  <si>
    <t>Salario Neto para Calculo del ISR</t>
  </si>
  <si>
    <t xml:space="preserve">Dependiente Adicional </t>
  </si>
  <si>
    <t>SFS</t>
  </si>
  <si>
    <t>AFP</t>
  </si>
  <si>
    <t xml:space="preserve">Sueldo Bruto </t>
  </si>
  <si>
    <t xml:space="preserve">Empleados </t>
  </si>
  <si>
    <t>No.</t>
  </si>
  <si>
    <t>Unidad de Análisis Financiero</t>
  </si>
  <si>
    <t xml:space="preserve">Sexo </t>
  </si>
  <si>
    <t>F</t>
  </si>
  <si>
    <t xml:space="preserve">Enc. División de Contabilidad </t>
  </si>
  <si>
    <t>Analista de Presupuesto</t>
  </si>
  <si>
    <t xml:space="preserve">Enc. Dpto. Administrativo  y Financiero </t>
  </si>
  <si>
    <t>Preparado Por:</t>
  </si>
  <si>
    <t>Merary Lantigua</t>
  </si>
  <si>
    <t>Revisado por:</t>
  </si>
  <si>
    <t>Carlos Castellanos</t>
  </si>
  <si>
    <t xml:space="preserve">Aprobado Por:  </t>
  </si>
  <si>
    <t xml:space="preserve">Giancarlo Ricardo </t>
  </si>
  <si>
    <t>Nómina Personal Probatorio Julio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</si>
</sst>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 Light"/>
      <family val="2"/>
    </font>
    <font>
      <b/>
      <u/>
      <sz val="12"/>
      <color theme="1"/>
      <name val="Calibri Light"/>
      <family val="2"/>
    </font>
    <font>
      <b/>
      <sz val="12"/>
      <color theme="1"/>
      <name val="Calibri Light"/>
      <family val="2"/>
    </font>
    <font>
      <b/>
      <sz val="12"/>
      <color theme="0"/>
      <name val="Calibri Light"/>
      <family val="2"/>
    </font>
    <font>
      <b/>
      <sz val="14"/>
      <color theme="1"/>
      <name val="Calibri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43" fontId="4" fillId="0" borderId="1" xfId="0" applyNumberFormat="1" applyFont="1" applyBorder="1"/>
    <xf numFmtId="43" fontId="4" fillId="0" borderId="2" xfId="0" applyNumberFormat="1" applyFont="1" applyBorder="1"/>
    <xf numFmtId="4" fontId="4" fillId="0" borderId="1" xfId="0" applyNumberFormat="1" applyFont="1" applyBorder="1"/>
    <xf numFmtId="0" fontId="4" fillId="0" borderId="2" xfId="0" applyFont="1" applyBorder="1"/>
    <xf numFmtId="0" fontId="2" fillId="0" borderId="3" xfId="0" applyFont="1" applyBorder="1"/>
    <xf numFmtId="0" fontId="2" fillId="0" borderId="0" xfId="0" applyFont="1" applyAlignment="1">
      <alignment vertical="center"/>
    </xf>
    <xf numFmtId="43" fontId="2" fillId="0" borderId="4" xfId="1" applyFont="1" applyFill="1" applyBorder="1" applyAlignment="1">
      <alignment horizontal="right" vertical="center"/>
    </xf>
    <xf numFmtId="4" fontId="2" fillId="0" borderId="4" xfId="1" applyNumberFormat="1" applyFont="1" applyFill="1" applyBorder="1" applyAlignment="1">
      <alignment horizontal="right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17" fontId="4" fillId="0" borderId="0" xfId="0" applyNumberFormat="1" applyFont="1" applyAlignment="1">
      <alignment horizontal="center"/>
    </xf>
    <xf numFmtId="17" fontId="4" fillId="0" borderId="7" xfId="0" applyNumberFormat="1" applyFont="1" applyBorder="1" applyAlignment="1">
      <alignment horizontal="center"/>
    </xf>
    <xf numFmtId="43" fontId="4" fillId="0" borderId="7" xfId="1" applyFont="1" applyBorder="1" applyAlignment="1">
      <alignment horizontal="center"/>
    </xf>
    <xf numFmtId="0" fontId="4" fillId="0" borderId="0" xfId="0" applyFont="1"/>
    <xf numFmtId="0" fontId="2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/>
    <xf numFmtId="43" fontId="4" fillId="0" borderId="0" xfId="0" applyNumberFormat="1" applyFont="1" applyBorder="1"/>
    <xf numFmtId="0" fontId="4" fillId="0" borderId="0" xfId="0" applyFont="1" applyBorder="1"/>
    <xf numFmtId="4" fontId="4" fillId="0" borderId="0" xfId="0" applyNumberFormat="1" applyFont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19049</xdr:colOff>
      <xdr:row>0</xdr:row>
      <xdr:rowOff>57149</xdr:rowOff>
    </xdr:from>
    <xdr:ext cx="1781175" cy="561975"/>
    <xdr:pic>
      <xdr:nvPicPr>
        <xdr:cNvPr id="2" name="Imagen 1">
          <a:extLst>
            <a:ext uri="{FF2B5EF4-FFF2-40B4-BE49-F238E27FC236}">
              <a16:creationId xmlns:a16="http://schemas.microsoft.com/office/drawing/2014/main" id="{54EBF95C-FD47-463E-AEAA-818BE2A91D1B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43799" y="57149"/>
          <a:ext cx="1781175" cy="561975"/>
        </a:xfrm>
        <a:prstGeom prst="rect">
          <a:avLst/>
        </a:prstGeom>
        <a:noFill/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n\PAGINA%20WEB\16.-%20Recursos%20Humanos\16.1.-%20%20Nomina%20de%20Empleados\Nomina%202021-%20UAF%20sin%20Nombres%20octub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ja"/>
      <sheetName val="Contratado"/>
      <sheetName val="Probatoria"/>
      <sheetName val="Seguridad"/>
      <sheetName val="Suplencia"/>
      <sheetName val="Caracter eventual"/>
      <sheetName val="Datos"/>
    </sheetNames>
    <sheetDataSet>
      <sheetData sheetId="0"/>
      <sheetData sheetId="1"/>
      <sheetData sheetId="2"/>
      <sheetData sheetId="3"/>
      <sheetData sheetId="4"/>
      <sheetData sheetId="5"/>
      <sheetData sheetId="6">
        <row r="6">
          <cell r="I6">
            <v>0.15</v>
          </cell>
          <cell r="J6">
            <v>0.2</v>
          </cell>
          <cell r="K6">
            <v>0.25</v>
          </cell>
        </row>
        <row r="7">
          <cell r="G7">
            <v>34685</v>
          </cell>
        </row>
        <row r="8">
          <cell r="F8">
            <v>34685.01</v>
          </cell>
          <cell r="G8">
            <v>52027.416666666664</v>
          </cell>
          <cell r="I8">
            <v>2601.3609999999994</v>
          </cell>
          <cell r="J8">
            <v>4046.5646666666671</v>
          </cell>
        </row>
        <row r="9">
          <cell r="F9">
            <v>52027.426666666666</v>
          </cell>
          <cell r="G9">
            <v>72260.25</v>
          </cell>
        </row>
        <row r="10">
          <cell r="F10">
            <v>72260.259999999995</v>
          </cell>
        </row>
        <row r="14">
          <cell r="C14">
            <v>2.87E-2</v>
          </cell>
          <cell r="D14">
            <v>269640</v>
          </cell>
        </row>
        <row r="15">
          <cell r="C15">
            <v>3.04E-2</v>
          </cell>
          <cell r="D15">
            <v>134820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S28"/>
  <sheetViews>
    <sheetView showGridLines="0" tabSelected="1" zoomScaleNormal="100" workbookViewId="0">
      <selection activeCell="B18" sqref="B18"/>
    </sheetView>
  </sheetViews>
  <sheetFormatPr baseColWidth="10" defaultColWidth="11.42578125" defaultRowHeight="15.75" x14ac:dyDescent="0.25"/>
  <cols>
    <col min="1" max="1" width="6.85546875" style="2" customWidth="1"/>
    <col min="2" max="2" width="23.28515625" style="1" customWidth="1"/>
    <col min="3" max="3" width="1.5703125" style="1" hidden="1" customWidth="1"/>
    <col min="4" max="4" width="11.28515625" style="1" customWidth="1"/>
    <col min="5" max="5" width="18.7109375" style="1" customWidth="1"/>
    <col min="6" max="6" width="14.7109375" style="1" customWidth="1"/>
    <col min="7" max="7" width="17.5703125" style="1" customWidth="1"/>
    <col min="8" max="8" width="13.140625" style="1" hidden="1" customWidth="1"/>
    <col min="9" max="9" width="21.5703125" style="1" customWidth="1"/>
    <col min="10" max="10" width="17" style="1" customWidth="1"/>
    <col min="11" max="11" width="16.140625" style="1" customWidth="1"/>
    <col min="12" max="12" width="14.140625" style="1" customWidth="1"/>
    <col min="13" max="13" width="17.7109375" style="1" customWidth="1"/>
    <col min="14" max="14" width="17" style="1" customWidth="1"/>
    <col min="15" max="15" width="19.42578125" style="1" customWidth="1"/>
    <col min="16" max="16" width="10.28515625" style="1" customWidth="1"/>
    <col min="17" max="17" width="54" style="1" customWidth="1"/>
    <col min="18" max="18" width="57.5703125" style="1" bestFit="1" customWidth="1"/>
    <col min="19" max="19" width="13.140625" style="1" bestFit="1" customWidth="1"/>
    <col min="20" max="20" width="11.42578125" style="1"/>
    <col min="21" max="21" width="23.140625" style="1" bestFit="1" customWidth="1"/>
    <col min="22" max="16384" width="11.42578125" style="1"/>
  </cols>
  <sheetData>
    <row r="4" spans="1:19" ht="18.75" x14ac:dyDescent="0.25">
      <c r="A4" s="24" t="s">
        <v>15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18"/>
      <c r="Q4" s="18"/>
      <c r="R4" s="18"/>
    </row>
    <row r="5" spans="1:19" ht="18.75" x14ac:dyDescent="0.25">
      <c r="A5" s="24" t="s">
        <v>27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18"/>
      <c r="Q5" s="18"/>
      <c r="R5" s="18"/>
      <c r="S5" s="18"/>
    </row>
    <row r="6" spans="1:19" ht="9" customHeight="1" x14ac:dyDescent="0.25">
      <c r="B6" s="15"/>
      <c r="C6" s="15"/>
      <c r="D6" s="15"/>
      <c r="E6" s="16"/>
      <c r="F6" s="15"/>
      <c r="G6" s="15"/>
      <c r="H6" s="15"/>
      <c r="I6" s="15"/>
      <c r="J6" s="16"/>
      <c r="K6" s="16"/>
      <c r="L6" s="17"/>
      <c r="M6" s="17"/>
      <c r="N6" s="16"/>
      <c r="O6" s="16"/>
      <c r="P6" s="15"/>
      <c r="Q6" s="15"/>
      <c r="R6" s="15"/>
      <c r="S6" s="15"/>
    </row>
    <row r="7" spans="1:19" s="13" customFormat="1" ht="47.25" customHeight="1" x14ac:dyDescent="0.25">
      <c r="A7" s="14" t="s">
        <v>14</v>
      </c>
      <c r="B7" s="14" t="s">
        <v>13</v>
      </c>
      <c r="C7" s="14"/>
      <c r="D7" s="14" t="s">
        <v>16</v>
      </c>
      <c r="E7" s="14" t="s">
        <v>12</v>
      </c>
      <c r="F7" s="14" t="s">
        <v>11</v>
      </c>
      <c r="G7" s="14" t="s">
        <v>10</v>
      </c>
      <c r="H7" s="14" t="s">
        <v>9</v>
      </c>
      <c r="I7" s="14" t="s">
        <v>8</v>
      </c>
      <c r="J7" s="14" t="s">
        <v>7</v>
      </c>
      <c r="K7" s="14" t="s">
        <v>6</v>
      </c>
      <c r="L7" s="14" t="s">
        <v>5</v>
      </c>
      <c r="M7" s="14" t="s">
        <v>4</v>
      </c>
      <c r="N7" s="14" t="s">
        <v>3</v>
      </c>
      <c r="O7" s="14" t="s">
        <v>2</v>
      </c>
    </row>
    <row r="8" spans="1:19" s="9" customFormat="1" ht="16.5" thickBot="1" x14ac:dyDescent="0.3">
      <c r="A8" s="12">
        <v>1</v>
      </c>
      <c r="B8" s="25" t="s">
        <v>1</v>
      </c>
      <c r="C8" s="26"/>
      <c r="D8" s="19" t="s">
        <v>17</v>
      </c>
      <c r="E8" s="10">
        <v>60000</v>
      </c>
      <c r="F8" s="10">
        <f>IF(E8&gt;=[1]Datos!$D$14,([1]Datos!$D$14*[1]Datos!$C$14),IF(E8&lt;=[1]Datos!$D$14,(E8*[1]Datos!$C$14)))</f>
        <v>1722</v>
      </c>
      <c r="G8" s="10">
        <f>IF(E8&gt;=[1]Datos!$D$15,([1]Datos!$D$15*[1]Datos!$C$15),IF(E8&lt;=[1]Datos!$D$15,(E8*[1]Datos!$C$15)))</f>
        <v>1824</v>
      </c>
      <c r="H8" s="11"/>
      <c r="I8" s="10">
        <f>+E8-(F8+G8+H8)</f>
        <v>56454</v>
      </c>
      <c r="J8" s="10">
        <f>IF(I8&lt;=[1]Datos!$G$7,"0",IF(I8&lt;=[1]Datos!$G$8,(I8-[1]Datos!$F$8)*[1]Datos!$I$6,IF(I8&lt;=[1]Datos!$G$9,[1]Datos!$I$8+(I8-[1]Datos!$F$9)*[1]Datos!$J$6,IF(I8&gt;=[1]Datos!$F$10,([1]Datos!$I$8+[1]Datos!$J$8)+(I8-[1]Datos!$F$10)*[1]Datos!$K$6))))</f>
        <v>3486.6756666666661</v>
      </c>
      <c r="K8" s="11">
        <v>25</v>
      </c>
      <c r="L8" s="11">
        <v>0</v>
      </c>
      <c r="M8" s="10">
        <f>+H8+K8+L8</f>
        <v>25</v>
      </c>
      <c r="N8" s="10">
        <f>+F8+G8+J8+K8</f>
        <v>7057.6756666666661</v>
      </c>
      <c r="O8" s="10">
        <f>+E8-N8</f>
        <v>52942.324333333338</v>
      </c>
    </row>
    <row r="9" spans="1:19" ht="16.5" thickBot="1" x14ac:dyDescent="0.3">
      <c r="A9" s="22" t="s">
        <v>0</v>
      </c>
      <c r="B9" s="23"/>
      <c r="C9" s="8"/>
      <c r="D9" s="8"/>
      <c r="E9" s="4">
        <f>SUM(E8:E8)</f>
        <v>60000</v>
      </c>
      <c r="F9" s="4">
        <f>SUM(F8:F8)</f>
        <v>1722</v>
      </c>
      <c r="G9" s="4">
        <f>SUM(G8:G8)</f>
        <v>1824</v>
      </c>
      <c r="H9" s="7"/>
      <c r="I9" s="4">
        <f t="shared" ref="I9:O9" si="0">SUM(I8:I8)</f>
        <v>56454</v>
      </c>
      <c r="J9" s="5">
        <f t="shared" si="0"/>
        <v>3486.6756666666661</v>
      </c>
      <c r="K9" s="6">
        <f t="shared" si="0"/>
        <v>25</v>
      </c>
      <c r="L9" s="4">
        <f t="shared" si="0"/>
        <v>0</v>
      </c>
      <c r="M9" s="5">
        <f t="shared" si="0"/>
        <v>25</v>
      </c>
      <c r="N9" s="4">
        <f t="shared" si="0"/>
        <v>7057.6756666666661</v>
      </c>
      <c r="O9" s="4">
        <f t="shared" si="0"/>
        <v>52942.324333333338</v>
      </c>
    </row>
    <row r="10" spans="1:19" x14ac:dyDescent="0.25">
      <c r="A10" s="27"/>
      <c r="B10" s="27"/>
      <c r="C10" s="28"/>
      <c r="D10" s="28"/>
      <c r="E10" s="29"/>
      <c r="F10" s="29"/>
      <c r="G10" s="29"/>
      <c r="H10" s="30"/>
      <c r="I10" s="29"/>
      <c r="J10" s="29"/>
      <c r="K10" s="31"/>
      <c r="L10" s="29"/>
      <c r="M10" s="29"/>
      <c r="N10" s="29"/>
      <c r="O10" s="29"/>
    </row>
    <row r="11" spans="1:19" x14ac:dyDescent="0.25">
      <c r="A11" s="27"/>
      <c r="B11" s="27"/>
      <c r="C11" s="28"/>
      <c r="D11" s="28"/>
      <c r="E11" s="29"/>
      <c r="F11" s="29"/>
      <c r="G11" s="29"/>
      <c r="H11" s="30"/>
      <c r="I11" s="29"/>
      <c r="J11" s="29"/>
      <c r="K11" s="31"/>
      <c r="L11" s="29"/>
      <c r="M11" s="29"/>
      <c r="N11" s="29"/>
      <c r="O11" s="29"/>
    </row>
    <row r="12" spans="1:19" x14ac:dyDescent="0.25">
      <c r="A12" s="27"/>
      <c r="B12" s="27"/>
      <c r="C12" s="28"/>
      <c r="D12" s="28"/>
      <c r="E12" s="29"/>
      <c r="F12" s="29"/>
      <c r="G12" s="29"/>
      <c r="H12" s="30"/>
      <c r="I12" s="29"/>
      <c r="J12" s="29"/>
      <c r="K12" s="31"/>
      <c r="L12" s="29"/>
      <c r="M12" s="29"/>
      <c r="N12" s="29"/>
      <c r="O12" s="29"/>
    </row>
    <row r="13" spans="1:19" x14ac:dyDescent="0.25">
      <c r="A13" s="27"/>
      <c r="B13" s="27"/>
      <c r="C13" s="28"/>
      <c r="D13" s="28"/>
      <c r="E13" s="29"/>
      <c r="F13" s="29"/>
      <c r="G13" s="29"/>
      <c r="H13" s="30"/>
      <c r="I13" s="29"/>
      <c r="J13" s="29"/>
      <c r="K13" s="31"/>
      <c r="L13" s="29"/>
      <c r="M13" s="29"/>
      <c r="N13" s="29"/>
      <c r="O13" s="29"/>
    </row>
    <row r="14" spans="1:19" x14ac:dyDescent="0.25">
      <c r="A14" s="27"/>
      <c r="B14" s="27"/>
      <c r="C14" s="28"/>
      <c r="D14" s="28"/>
      <c r="E14" s="29"/>
      <c r="F14" s="29"/>
      <c r="G14" s="29"/>
      <c r="H14" s="30"/>
      <c r="I14" s="29"/>
      <c r="J14" s="29"/>
      <c r="K14" s="31"/>
      <c r="L14" s="29"/>
      <c r="M14" s="29"/>
      <c r="N14" s="29"/>
      <c r="O14" s="29"/>
    </row>
    <row r="15" spans="1:19" x14ac:dyDescent="0.25">
      <c r="A15" s="27"/>
      <c r="B15" s="27"/>
      <c r="C15" s="28"/>
      <c r="D15" s="28"/>
      <c r="E15" s="29"/>
      <c r="F15" s="29"/>
      <c r="G15" s="29"/>
      <c r="H15" s="30"/>
      <c r="I15" s="29"/>
      <c r="J15" s="29"/>
      <c r="K15" s="31"/>
      <c r="L15" s="29"/>
      <c r="M15" s="29"/>
      <c r="N15" s="29"/>
      <c r="O15" s="29"/>
    </row>
    <row r="16" spans="1:19" x14ac:dyDescent="0.25">
      <c r="A16" s="27"/>
      <c r="B16" s="27"/>
      <c r="C16" s="28"/>
      <c r="D16" s="28"/>
      <c r="E16" s="29"/>
      <c r="F16" s="29"/>
      <c r="G16" s="29"/>
      <c r="H16" s="30"/>
      <c r="I16" s="29"/>
      <c r="J16" s="29"/>
      <c r="K16" s="31"/>
      <c r="L16" s="29"/>
      <c r="M16" s="29"/>
      <c r="N16" s="29"/>
      <c r="O16" s="29"/>
    </row>
    <row r="17" spans="1:16" x14ac:dyDescent="0.25">
      <c r="A17" s="27"/>
      <c r="B17" s="27"/>
      <c r="C17" s="28"/>
      <c r="D17" s="28"/>
      <c r="E17" s="29"/>
      <c r="F17" s="29"/>
      <c r="G17" s="29"/>
      <c r="H17" s="30"/>
      <c r="I17" s="29"/>
      <c r="J17" s="29"/>
      <c r="K17" s="31"/>
      <c r="L17" s="29"/>
      <c r="M17" s="29"/>
      <c r="N17" s="29"/>
      <c r="O17" s="29"/>
    </row>
    <row r="18" spans="1:16" x14ac:dyDescent="0.25">
      <c r="A18" s="27"/>
      <c r="B18" s="27"/>
      <c r="C18" s="28"/>
      <c r="D18" s="28"/>
      <c r="E18" s="29"/>
      <c r="F18" s="29"/>
      <c r="G18" s="29"/>
      <c r="H18" s="30"/>
      <c r="I18" s="29"/>
      <c r="J18" s="29"/>
      <c r="K18" s="31"/>
      <c r="L18" s="29"/>
      <c r="M18" s="29"/>
      <c r="N18" s="29"/>
      <c r="O18" s="29"/>
    </row>
    <row r="21" spans="1:16" x14ac:dyDescent="0.25">
      <c r="A21" s="1"/>
    </row>
    <row r="22" spans="1:16" x14ac:dyDescent="0.25">
      <c r="A22" s="20"/>
      <c r="B22" s="20" t="s">
        <v>21</v>
      </c>
      <c r="C22" s="20"/>
      <c r="D22" s="20"/>
      <c r="E22" s="20"/>
      <c r="F22" s="20"/>
      <c r="G22" s="20"/>
      <c r="H22" s="20"/>
      <c r="I22" s="20" t="s">
        <v>23</v>
      </c>
      <c r="J22" s="20"/>
      <c r="K22" s="20"/>
      <c r="L22" s="20"/>
      <c r="M22" s="20"/>
      <c r="N22" s="20" t="s">
        <v>25</v>
      </c>
      <c r="O22" s="20"/>
      <c r="P22" s="20"/>
    </row>
    <row r="23" spans="1:16" x14ac:dyDescent="0.25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</row>
    <row r="24" spans="1:16" x14ac:dyDescent="0.25">
      <c r="A24" s="21"/>
      <c r="B24" s="21" t="s">
        <v>22</v>
      </c>
      <c r="C24" s="20"/>
      <c r="D24" s="21"/>
      <c r="E24" s="20"/>
      <c r="F24" s="20"/>
      <c r="G24" s="21"/>
      <c r="H24" s="20"/>
      <c r="I24" s="21" t="s">
        <v>24</v>
      </c>
      <c r="J24" s="20"/>
      <c r="K24" s="21"/>
      <c r="L24" s="20"/>
      <c r="M24" s="20"/>
      <c r="N24" s="21" t="s">
        <v>26</v>
      </c>
      <c r="O24" s="20"/>
      <c r="P24" s="20"/>
    </row>
    <row r="25" spans="1:16" x14ac:dyDescent="0.25">
      <c r="A25" s="20"/>
      <c r="B25" s="20" t="s">
        <v>19</v>
      </c>
      <c r="C25" s="20"/>
      <c r="D25" s="20"/>
      <c r="E25" s="20"/>
      <c r="F25" s="20"/>
      <c r="G25" s="20"/>
      <c r="H25" s="20"/>
      <c r="I25" s="20" t="s">
        <v>18</v>
      </c>
      <c r="J25" s="20"/>
      <c r="K25" s="20"/>
      <c r="L25" s="20"/>
      <c r="M25" s="20"/>
      <c r="N25" s="20" t="s">
        <v>20</v>
      </c>
      <c r="O25" s="20"/>
      <c r="P25" s="20"/>
    </row>
    <row r="26" spans="1:16" x14ac:dyDescent="0.25">
      <c r="A26" s="1"/>
    </row>
    <row r="28" spans="1:16" x14ac:dyDescent="0.25">
      <c r="B28" s="3"/>
      <c r="M28" s="3"/>
    </row>
  </sheetData>
  <mergeCells count="4">
    <mergeCell ref="A9:B9"/>
    <mergeCell ref="A4:O4"/>
    <mergeCell ref="A5:O5"/>
    <mergeCell ref="B8:C8"/>
  </mergeCells>
  <printOptions horizontalCentered="1"/>
  <pageMargins left="0.70866141732283505" right="0.70866141732283505" top="0.74803149606299202" bottom="0.74803149606299202" header="0.31496062992126" footer="0.31496062992126"/>
  <pageSetup paperSize="5" scale="7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Probatoria</vt:lpstr>
      <vt:lpstr>Sheet1</vt:lpstr>
      <vt:lpstr>Probatoria!Área_de_impresión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Hansliery Sanchez Figuereo</dc:creator>
  <cp:lastModifiedBy>Merary Lantigua Cordero</cp:lastModifiedBy>
  <cp:lastPrinted>2022-07-15T16:39:10Z</cp:lastPrinted>
  <dcterms:created xsi:type="dcterms:W3CDTF">2021-11-15T17:40:21Z</dcterms:created>
  <dcterms:modified xsi:type="dcterms:W3CDTF">2022-08-15T13:29:57Z</dcterms:modified>
</cp:coreProperties>
</file>