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JUNIO\"/>
    </mc:Choice>
  </mc:AlternateContent>
  <xr:revisionPtr revIDLastSave="0" documentId="13_ncr:1_{30FF4C63-B5B9-454D-B730-3904D37EF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K9" i="2"/>
  <c r="L9" i="2"/>
  <c r="I8" i="2" l="1"/>
  <c r="J8" i="2" s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<sst xmlns="http://schemas.openxmlformats.org/spreadsheetml/2006/main" count="28" uniqueCount="28">
  <si>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</si>
  <si>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</si>
  <si>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</si>
  <si>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</si>
  <si>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</si>
  <si>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</si>
  <si>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</si>
  <si>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</si>
  <si>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</si>
  <si>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</si>
  <si>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</si>
  <si>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</si>
  <si>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</si>
  <si>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</si>
  <si>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</si>
  <si>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</si>
  <si>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 xml:space="preserve">Sexo </t>
  </si>
  <si>
    <t>F</t>
  </si>
  <si>
    <t xml:space="preserve">Enc. División de Contabilidad </t>
  </si>
  <si>
    <t>Analista de Presupuesto</t>
  </si>
  <si>
    <t xml:space="preserve">Enc. Dpto. Administrativo  y Financiero </t>
  </si>
  <si>
    <t>Nómina Personal Probatorio Junio 2022</t>
  </si>
  <si>
    <t>Preparado Por:</t>
  </si>
  <si>
    <t>Merary Lantigua</t>
  </si>
  <si>
    <t>Revisado por:</t>
  </si>
  <si>
    <t>Carlos Castellanos</t>
  </si>
  <si>
    <t xml:space="preserve">Aprobado Por:  </t>
  </si>
  <si>
    <t xml:space="preserve">Giancarlo Ricardo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</si>
</sst>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57149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714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19"/>
  <sheetViews>
    <sheetView showGridLines="0" tabSelected="1" zoomScaleNormal="100" workbookViewId="0">
      <selection activeCell="E22" sqref="E22"/>
    </sheetView>
  </sheetViews>
  <sheetFormatPr baseColWidth="10" defaultColWidth="11.42578125" defaultRowHeight="15.75" x14ac:dyDescent="0.25"/>
  <cols>
    <col min="1" max="1" width="6.85546875" style="2" customWidth="1"/>
    <col min="2" max="2" width="23.28515625" style="1" customWidth="1"/>
    <col min="3" max="3" width="1.5703125" style="1" hidden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 x14ac:dyDescent="0.2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18"/>
      <c r="R4" s="18"/>
    </row>
    <row r="5" spans="1:19" ht="18.75" x14ac:dyDescent="0.25">
      <c r="A5" s="24" t="s">
        <v>21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18"/>
      <c r="S5" s="18"/>
    </row>
    <row r="6" spans="1:19" ht="9" customHeight="1" x14ac:dyDescent="0.25">
      <c r="B6" s="15"/>
      <c r="C6" s="15"/>
      <c r="D6" s="15"/>
      <c r="E6" s="16"/>
      <c r="F6" s="15"/>
      <c r="G6" s="15"/>
      <c r="H6" s="15"/>
      <c r="I6" s="15"/>
      <c r="J6" s="16"/>
      <c r="K6" s="16"/>
      <c r="L6" s="17"/>
      <c r="M6" s="17"/>
      <c r="N6" s="16"/>
      <c r="O6" s="16"/>
      <c r="P6" s="15"/>
      <c r="Q6" s="15"/>
      <c r="R6" s="15"/>
      <c r="S6" s="15"/>
    </row>
    <row r="7" spans="1:19" s="13" customFormat="1" ht="47.25" customHeight="1" x14ac:dyDescent="0.25">
      <c r="A7" s="14" t="s">
        <v>14</v>
      </c>
      <c r="B7" s="14" t="s">
        <v>13</v>
      </c>
      <c r="C7" s="14"/>
      <c r="D7" s="14" t="s">
        <v>16</v>
      </c>
      <c r="E7" s="14" t="s">
        <v>12</v>
      </c>
      <c r="F7" s="14" t="s">
        <v>11</v>
      </c>
      <c r="G7" s="14" t="s">
        <v>10</v>
      </c>
      <c r="H7" s="14" t="s">
        <v>9</v>
      </c>
      <c r="I7" s="14" t="s">
        <v>8</v>
      </c>
      <c r="J7" s="14" t="s">
        <v>7</v>
      </c>
      <c r="K7" s="14" t="s">
        <v>6</v>
      </c>
      <c r="L7" s="14" t="s">
        <v>5</v>
      </c>
      <c r="M7" s="14" t="s">
        <v>4</v>
      </c>
      <c r="N7" s="14" t="s">
        <v>3</v>
      </c>
      <c r="O7" s="14" t="s">
        <v>2</v>
      </c>
    </row>
    <row r="8" spans="1:19" s="9" customFormat="1" ht="16.5" thickBot="1" x14ac:dyDescent="0.3">
      <c r="A8" s="12">
        <v>1</v>
      </c>
      <c r="B8" s="25" t="s">
        <v>1</v>
      </c>
      <c r="C8" s="26"/>
      <c r="D8" s="19" t="s">
        <v>17</v>
      </c>
      <c r="E8" s="10">
        <v>60000</v>
      </c>
      <c r="F8" s="10">
        <f>IF(E8&gt;=[1]Datos!$D$14,([1]Datos!$D$14*[1]Datos!$C$14),IF(E8&lt;=[1]Datos!$D$14,(E8*[1]Datos!$C$14)))</f>
        <v>1722</v>
      </c>
      <c r="G8" s="10">
        <f>IF(E8&gt;=[1]Datos!$D$15,([1]Datos!$D$15*[1]Datos!$C$15),IF(E8&lt;=[1]Datos!$D$15,(E8*[1]Datos!$C$15)))</f>
        <v>1824</v>
      </c>
      <c r="H8" s="11"/>
      <c r="I8" s="10">
        <f>+E8-(F8+G8+H8)</f>
        <v>56454</v>
      </c>
      <c r="J8" s="10">
        <f>IF(I8&lt;=[1]Datos!$G$7,"0",IF(I8&lt;=[1]Datos!$G$8,(I8-[1]Datos!$F$8)*[1]Datos!$I$6,IF(I8&lt;=[1]Datos!$G$9,[1]Datos!$I$8+(I8-[1]Datos!$F$9)*[1]Datos!$J$6,IF(I8&gt;=[1]Datos!$F$10,([1]Datos!$I$8+[1]Datos!$J$8)+(I8-[1]Datos!$F$10)*[1]Datos!$K$6))))</f>
        <v>3486.6756666666661</v>
      </c>
      <c r="K8" s="11">
        <v>25</v>
      </c>
      <c r="L8" s="11">
        <v>0</v>
      </c>
      <c r="M8" s="10">
        <f>+H8+K8+L8</f>
        <v>25</v>
      </c>
      <c r="N8" s="10">
        <f>+F8+G8+J8+K8</f>
        <v>7057.6756666666661</v>
      </c>
      <c r="O8" s="10">
        <f>+E8-N8</f>
        <v>52942.324333333338</v>
      </c>
    </row>
    <row r="9" spans="1:19" ht="16.5" thickBot="1" x14ac:dyDescent="0.3">
      <c r="A9" s="22" t="s">
        <v>0</v>
      </c>
      <c r="B9" s="23"/>
      <c r="C9" s="8"/>
      <c r="D9" s="8"/>
      <c r="E9" s="4">
        <f>SUM(E8:E8)</f>
        <v>60000</v>
      </c>
      <c r="F9" s="4">
        <f>SUM(F8:F8)</f>
        <v>1722</v>
      </c>
      <c r="G9" s="4">
        <f>SUM(G8:G8)</f>
        <v>1824</v>
      </c>
      <c r="H9" s="7"/>
      <c r="I9" s="4">
        <f t="shared" ref="I9:O9" si="0">SUM(I8:I8)</f>
        <v>56454</v>
      </c>
      <c r="J9" s="5">
        <f t="shared" si="0"/>
        <v>3486.6756666666661</v>
      </c>
      <c r="K9" s="6">
        <f t="shared" si="0"/>
        <v>25</v>
      </c>
      <c r="L9" s="4">
        <f t="shared" si="0"/>
        <v>0</v>
      </c>
      <c r="M9" s="5">
        <f t="shared" si="0"/>
        <v>25</v>
      </c>
      <c r="N9" s="4">
        <f t="shared" si="0"/>
        <v>7057.6756666666661</v>
      </c>
      <c r="O9" s="4">
        <f t="shared" si="0"/>
        <v>52942.324333333338</v>
      </c>
    </row>
    <row r="12" spans="1:19" x14ac:dyDescent="0.25">
      <c r="A12" s="1"/>
    </row>
    <row r="13" spans="1:19" x14ac:dyDescent="0.25">
      <c r="A13" s="20"/>
      <c r="B13" s="20" t="s">
        <v>22</v>
      </c>
      <c r="C13" s="20"/>
      <c r="D13" s="20"/>
      <c r="E13" s="20"/>
      <c r="F13" s="20"/>
      <c r="G13" s="20"/>
      <c r="H13" s="20"/>
      <c r="I13" s="20" t="s">
        <v>24</v>
      </c>
      <c r="J13" s="20"/>
      <c r="K13" s="20"/>
      <c r="L13" s="20"/>
      <c r="M13" s="20"/>
      <c r="N13" s="20" t="s">
        <v>26</v>
      </c>
      <c r="O13" s="20"/>
      <c r="P13" s="20"/>
    </row>
    <row r="14" spans="1:19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9" x14ac:dyDescent="0.25">
      <c r="A15" s="21"/>
      <c r="B15" s="21" t="s">
        <v>23</v>
      </c>
      <c r="C15" s="20"/>
      <c r="D15" s="21"/>
      <c r="E15" s="20"/>
      <c r="F15" s="20"/>
      <c r="G15" s="21"/>
      <c r="H15" s="20"/>
      <c r="I15" s="21" t="s">
        <v>25</v>
      </c>
      <c r="J15" s="20"/>
      <c r="K15" s="21"/>
      <c r="L15" s="20"/>
      <c r="M15" s="20"/>
      <c r="N15" s="21" t="s">
        <v>27</v>
      </c>
      <c r="O15" s="20"/>
      <c r="P15" s="20"/>
    </row>
    <row r="16" spans="1:19" x14ac:dyDescent="0.25">
      <c r="A16" s="20"/>
      <c r="B16" s="20" t="s">
        <v>19</v>
      </c>
      <c r="C16" s="20"/>
      <c r="D16" s="20"/>
      <c r="E16" s="20"/>
      <c r="F16" s="20"/>
      <c r="G16" s="20"/>
      <c r="H16" s="20"/>
      <c r="I16" s="20" t="s">
        <v>18</v>
      </c>
      <c r="J16" s="20"/>
      <c r="K16" s="20"/>
      <c r="L16" s="20"/>
      <c r="M16" s="20"/>
      <c r="N16" s="20" t="s">
        <v>20</v>
      </c>
      <c r="O16" s="20"/>
      <c r="P16" s="20"/>
    </row>
    <row r="17" spans="1:13" x14ac:dyDescent="0.25">
      <c r="A17" s="1"/>
    </row>
    <row r="19" spans="1:13" x14ac:dyDescent="0.25">
      <c r="B19" s="3"/>
      <c r="M19" s="3"/>
    </row>
  </sheetData>
  <mergeCells count="4">
    <mergeCell ref="A9:B9"/>
    <mergeCell ref="A4:O4"/>
    <mergeCell ref="A5:O5"/>
    <mergeCell ref="B8:C8"/>
  </mergeCells>
  <printOptions horizontalCentered="1"/>
  <pageMargins left="0.70866141732283505" right="0.70866141732283505" top="0.74803149606299202" bottom="0.74803149606299202" header="0.31496062992126" footer="0.31496062992126"/>
  <pageSetup paperSize="5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2022-07-15T16:39:10Z</cp:lastPrinted>
  <dcterms:created xsi:type="dcterms:W3CDTF">2021-11-15T17:40:21Z</dcterms:created>
  <dcterms:modified xsi:type="dcterms:W3CDTF">2022-07-15T16:39:15Z</dcterms:modified>
</cp:coreProperties>
</file>