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PLANIFICACION Y DESARROLLO\Dirección de Planificación y Desarrollo\Meta Física - Financiera\Evaluación Anual Meta Física-Financiera 2023\"/>
    </mc:Choice>
  </mc:AlternateContent>
  <xr:revisionPtr revIDLastSave="0" documentId="13_ncr:1_{85026A7B-BA44-4E57-A918-8CA3B9DAA4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1" l="1"/>
  <c r="B49" i="1"/>
  <c r="B48" i="1"/>
  <c r="J30" i="1"/>
  <c r="I30" i="1"/>
  <c r="I29" i="1" l="1"/>
  <c r="J29" i="1"/>
  <c r="I25" i="1" l="1"/>
  <c r="C16" i="1"/>
  <c r="C15" i="1"/>
</calcChain>
</file>

<file path=xl/sharedStrings.xml><?xml version="1.0" encoding="utf-8"?>
<sst xmlns="http://schemas.openxmlformats.org/spreadsheetml/2006/main" count="86" uniqueCount="82">
  <si>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</si>
  <si>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</si>
  <si>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</si>
  <si>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</si>
  <si>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</si>
  <si>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</si>
  <si>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</si>
  <si>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</si>
  <si>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</si>
  <si>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</si>
  <si>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</si>
  <si>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</si>
  <si>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</si>
  <si>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</si>
  <si>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</si>
  <si>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</si>
  <si>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</si>
  <si>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</si>
  <si>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</si>
  <si>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</si>
  <si>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</si>
  <si>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</si>
  <si>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</si>
  <si>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</si>
  <si>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</si>
  <si>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</si>
  <si>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</si>
  <si>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</si>
  <si>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</si>
  <si>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</si>
  <si>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</si>
  <si>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</si>
  <si>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</si>
  <si>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</si>
  <si>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</si>
  <si>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</si>
  <si>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</si>
  <si>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</si>
  <si>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</si>
  <si>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</si>
  <si>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</si>
  <si>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Lineamientos para la Ejecución Presupuestaria 2019 del Gobierno General Nacional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</si>
  <si>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</si>
  <si>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</si>
  <si>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</si>
  <si>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</si>
  <si>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</si>
  <si>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</si>
  <si>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</si>
  <si>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</si>
  <si>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</si>
  <si>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</si>
  <si>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 Indicativa Anual de las Metas Físicas-Financieras</t>
  </si>
  <si>
    <t xml:space="preserve">Presupuesto aprobado:  </t>
  </si>
  <si>
    <t xml:space="preserve">Presupuesto modificado: </t>
  </si>
  <si>
    <t>Total devengado:</t>
  </si>
  <si>
    <t>José Miguel Duvergé José</t>
  </si>
  <si>
    <t>Director de Planificación y Desarrollo</t>
  </si>
  <si>
    <t>5183 - UNIDAD DE ANÁLISIS FINANCIERO (UAF)</t>
  </si>
  <si>
    <t>01 - UNIDAD DE ANÁLISIS FINANCIERO (UAF)</t>
  </si>
  <si>
    <t>0001 - UNIDAD DE ANÁLISIS FINANCIERO (UAF)</t>
  </si>
  <si>
    <t>Ser la Unidad de Análisis Financiero modelo a nivel nacional e internacional por la excelencia en la gestión del procesamiento de información, de manera objetiva y oportuna, haciendo uso de tecnología de última generación, en la prevención del lavado de activos, financiamiento del terrorismo y proliferación de armas de destrucción masiva, que contribuye a la seguridad nacional.</t>
  </si>
  <si>
    <t>1.1.1</t>
  </si>
  <si>
    <t>Estado Social y Democrático de Derecho</t>
  </si>
  <si>
    <t xml:space="preserve"> 11-Coordinación nacional e internacional y prevención del sistema contra el lavado de activos y financiamiento del terrorismo.</t>
  </si>
  <si>
    <t xml:space="preserve">Ministerio Público, Autoridades Competentes, Sistema LA/FT, y Organismos Internacionales. </t>
  </si>
  <si>
    <t>Cantidad de informes de LA/FT elaborados.</t>
  </si>
  <si>
    <t>Cantidad de acciones de prevención para cumplimiento de estándar realizadas.</t>
  </si>
  <si>
    <t xml:space="preserve">6471 - Autoridades competentes y entidades homólogas reciben información de lavado de activos, financiamiento del terrorismo y proliferación de armas de destrucción masiva.  </t>
  </si>
  <si>
    <t xml:space="preserve">6472 - Servicios de prevención a los actores del sistema para el cumplimiento del estándar internacional en materia de Lavado de Activos, Financiamiento del Terrorismo y Proliferación de Armas de Destrucción Masiva.  </t>
  </si>
  <si>
    <t xml:space="preserve">6471 - Autoridades competentes gestionan informaciones en materia de Lavado de Activo y Financiamiento del Terrorismo. </t>
  </si>
  <si>
    <t xml:space="preserve">6472 - Servicios de prevención a los actores del sistema para el cumplimiento del estándar internacional en materia de LA, FT, PADM. </t>
  </si>
  <si>
    <t>Somos el coordinador nacional del sistema contra el lavado de activos, financiamiento del terrorismo y proliferación de armas de destrucción masiva, que recopila, analiza, procesa y proporciona información al ministerio público y autoridades competentes para proteger la integridad de la República Dominicana.ana.</t>
  </si>
  <si>
    <t xml:space="preserve">La Unidad de Análisis Financiero es el ente técnico que ejerce la secretaría técnica del Comité Nacional contra el Lavado de Activos y Financiamiento del Terrorismo, es el organismo encargado de realizar análisis financieros a fin de detectar movimientos de dinero que revelen posibles infracciones de lavado de activos, delitos precedentes y financiamiento del terrorismo y elevarlos al Ministerio Público para su investigación. . </t>
  </si>
  <si>
    <t>Aumentar la efectividad del sistema, procesando una mayor cantidad de información, al responder los requerimientos realizados por las autoridades competentes de un 80% en el año 2019 a un 85% en el año 2023 y en la medida en que se aumentan las acciones formativas dirigidas a los actores del sistema en un 90% para el año 2023, en relación al año 2020.</t>
  </si>
  <si>
    <t>No aplica, desvío de meta física-financiera menor al 5%.</t>
  </si>
  <si>
    <t xml:space="preserve">Elaboración y remisión de Informe de Inteligencia Financiera, estudios sectoriales y estadísticos al Ministerio Público, otras Autoridades Competentes Nacionales y a otros países, a través de entidades homólogas. </t>
  </si>
  <si>
    <t xml:space="preserve">Fortalecer el sistema de prevención, detección y persecución de LA/FT/PADM, por medio del diseño e implementación de programas de capacitación continuo, acorde con los riesgos identificado, que facilite la compresión del sistema y contribuya a la mitigación de los mismos, haciendo uso de medios informativos y académico. Así como la gestión de las acciones de la UAF, como representante del país en los diversos ámbitos internacionales LA/FT. </t>
  </si>
  <si>
    <t xml:space="preserve">La justificación del desvío a favor del 71.31%  equivalente a 333 informes de análisis, radica en la combinación de tres factores: entrada de personal (factor interno), mejora de los procesos y procedimiento de la Dirección de Análisis (factor interno) y aumento de las solcitudes de los informes de Asistencia Técnicas e Informes de Cooperación Internacional recibidas por parte de autoridades competentes nacionales y organismos internacional (factor externo) varible no controlable por parte de la unidad.
</t>
  </si>
  <si>
    <t>La ejecutoría de la meta física para el periodo 2023, presentó un total de 800 informes de análisis financieros dirigidos a las autoridades competentes a los fines de identificar blancos específicos, seguir el rastro de actividades o transacciones particulares; y determinar los vínculos entre esos blancos y posibles infracciones de lavado de activos, los delitos determinantes y el financiamiento del terrorismo, para un porcentaje ejecutado de 171.31%, segregados en: informe de inteligencia, informes de asistencias técnicas, estudios sectoriales, informes estratégicos, informes estadísticos. 
La ejecución financiera anual para este producto fue de RD$24,826,290.19 , para un equivalente al 85.41% del presupuesto programado.</t>
  </si>
  <si>
    <t>Tras concluir el periodo evaluado, para este producto se brindaron un total de 44 actividades formativas dirigidas a fortalecer el sistema de prevención, detección y persecución contra el lavado de activos, financiamiento de terrorismo, y la proliferación de arma de destrucción masiva, destinados a las autoridades competentes, sujetos obligados y publico en general, lo que presentó un porcentaje de ejecución física de 102.23% en relación a la meta programada.
Los resultados equivalente para este producto, conllevo una  ejecución de recursos económico de RD$7,659,682.02, que representa el 96.12% del presupuesto programado.</t>
  </si>
  <si>
    <t>1. Disminuir el índice de rotación del personal. 
2. Realizar inferencia estadística que permita predecir de manera más efectiva el comportamiento histórico de nuestras demandas.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</si>
</sst>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166" fontId="18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8" fillId="0" borderId="0" xfId="0" applyFont="1" applyAlignment="1">
      <alignment horizontal="left" vertical="center" wrapText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7" borderId="17" xfId="0" applyFont="1" applyFill="1" applyBorder="1" applyAlignment="1" applyProtection="1">
      <alignment vertical="center" wrapText="1"/>
      <protection locked="0"/>
    </xf>
    <xf numFmtId="0" fontId="16" fillId="0" borderId="40" xfId="0" applyFont="1" applyBorder="1" applyAlignment="1" applyProtection="1">
      <alignment vertical="top" wrapText="1"/>
      <protection locked="0"/>
    </xf>
    <xf numFmtId="0" fontId="16" fillId="0" borderId="41" xfId="0" applyFont="1" applyBorder="1" applyAlignment="1" applyProtection="1">
      <alignment vertical="top" wrapText="1"/>
      <protection locked="0"/>
    </xf>
    <xf numFmtId="165" fontId="16" fillId="0" borderId="41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41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41" xfId="0" applyNumberFormat="1" applyFont="1" applyBorder="1" applyAlignment="1" applyProtection="1">
      <alignment horizontal="center" vertical="center" wrapText="1"/>
      <protection locked="0"/>
    </xf>
    <xf numFmtId="10" fontId="16" fillId="7" borderId="41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42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46" xfId="0" applyFont="1" applyBorder="1" applyAlignment="1" applyProtection="1">
      <alignment vertical="center" wrapText="1"/>
      <protection locked="0"/>
    </xf>
    <xf numFmtId="0" fontId="9" fillId="0" borderId="48" xfId="0" applyFont="1" applyBorder="1" applyAlignment="1" applyProtection="1">
      <alignment vertical="center" wrapText="1"/>
      <protection locked="0"/>
    </xf>
    <xf numFmtId="0" fontId="9" fillId="7" borderId="43" xfId="0" applyFont="1" applyFill="1" applyBorder="1" applyAlignment="1" applyProtection="1">
      <alignment vertical="center" wrapText="1"/>
      <protection locked="0"/>
    </xf>
    <xf numFmtId="0" fontId="9" fillId="0" borderId="51" xfId="0" applyFont="1" applyBorder="1" applyAlignment="1" applyProtection="1">
      <alignment vertical="center" wrapText="1"/>
      <protection locked="0"/>
    </xf>
    <xf numFmtId="0" fontId="10" fillId="6" borderId="22" xfId="0" applyFont="1" applyFill="1" applyBorder="1" applyAlignment="1">
      <alignment horizontal="left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top" wrapText="1"/>
      <protection locked="0"/>
    </xf>
    <xf numFmtId="0" fontId="21" fillId="0" borderId="34" xfId="0" applyFont="1" applyBorder="1" applyAlignment="1" applyProtection="1">
      <alignment horizontal="left" vertical="top" wrapText="1"/>
      <protection locked="0"/>
    </xf>
    <xf numFmtId="0" fontId="21" fillId="0" borderId="35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left" vertical="center" wrapText="1"/>
    </xf>
    <xf numFmtId="0" fontId="13" fillId="6" borderId="36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18" xfId="0" applyFont="1" applyBorder="1" applyAlignment="1" applyProtection="1">
      <alignment vertical="top" wrapText="1"/>
      <protection locked="0"/>
    </xf>
    <xf numFmtId="0" fontId="21" fillId="7" borderId="0" xfId="0" applyFont="1" applyFill="1" applyAlignment="1" applyProtection="1">
      <alignment horizontal="left" vertical="center" wrapText="1"/>
      <protection locked="0"/>
    </xf>
    <xf numFmtId="0" fontId="21" fillId="7" borderId="18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18" xfId="0" applyFont="1" applyBorder="1" applyAlignment="1" applyProtection="1">
      <alignment horizontal="left" vertical="top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21" fillId="7" borderId="44" xfId="0" applyFont="1" applyFill="1" applyBorder="1" applyAlignment="1" applyProtection="1">
      <alignment horizontal="left" vertical="center" wrapText="1"/>
      <protection locked="0"/>
    </xf>
    <xf numFmtId="0" fontId="21" fillId="7" borderId="45" xfId="0" applyFont="1" applyFill="1" applyBorder="1" applyAlignment="1" applyProtection="1">
      <alignment horizontal="left" vertical="center" wrapText="1"/>
      <protection locked="0"/>
    </xf>
    <xf numFmtId="0" fontId="21" fillId="0" borderId="47" xfId="0" applyFont="1" applyBorder="1" applyAlignment="1" applyProtection="1">
      <alignment horizontal="left" vertical="center" wrapText="1"/>
      <protection locked="0"/>
    </xf>
    <xf numFmtId="0" fontId="21" fillId="0" borderId="49" xfId="0" applyFont="1" applyBorder="1" applyAlignment="1" applyProtection="1">
      <alignment horizontal="left" vertical="top" wrapText="1"/>
      <protection locked="0"/>
    </xf>
    <xf numFmtId="0" fontId="21" fillId="0" borderId="50" xfId="0" applyFont="1" applyBorder="1" applyAlignment="1" applyProtection="1">
      <alignment horizontal="left" vertical="top" wrapText="1"/>
      <protection locked="0"/>
    </xf>
    <xf numFmtId="0" fontId="21" fillId="0" borderId="52" xfId="0" applyFont="1" applyBorder="1" applyAlignment="1" applyProtection="1">
      <alignment horizontal="left" vertical="top" wrapText="1"/>
      <protection locked="0"/>
    </xf>
    <xf numFmtId="0" fontId="21" fillId="0" borderId="53" xfId="0" applyFont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vertical="top" wrapText="1"/>
      <protection locked="0"/>
    </xf>
    <xf numFmtId="0" fontId="21" fillId="0" borderId="38" xfId="0" applyFont="1" applyBorder="1" applyAlignment="1" applyProtection="1">
      <alignment vertical="top" wrapText="1"/>
      <protection locked="0"/>
    </xf>
    <xf numFmtId="0" fontId="21" fillId="0" borderId="39" xfId="0" applyFont="1" applyBorder="1" applyAlignment="1" applyProtection="1">
      <alignment vertical="top" wrapText="1"/>
      <protection locked="0"/>
    </xf>
    <xf numFmtId="0" fontId="21" fillId="0" borderId="17" xfId="0" applyFont="1" applyBorder="1" applyAlignment="1" applyProtection="1">
      <alignment vertical="top" wrapText="1"/>
      <protection locked="0"/>
    </xf>
    <xf numFmtId="0" fontId="7" fillId="4" borderId="43" xfId="0" applyFont="1" applyFill="1" applyBorder="1" applyAlignment="1">
      <alignment horizontal="left" vertical="center"/>
    </xf>
    <xf numFmtId="0" fontId="7" fillId="4" borderId="44" xfId="0" applyFont="1" applyFill="1" applyBorder="1" applyAlignment="1">
      <alignment horizontal="left" vertical="center"/>
    </xf>
    <xf numFmtId="0" fontId="7" fillId="4" borderId="45" xfId="0" applyFont="1" applyFill="1" applyBorder="1" applyAlignment="1">
      <alignment horizontal="left" vertical="center"/>
    </xf>
    <xf numFmtId="0" fontId="8" fillId="5" borderId="46" xfId="0" applyFont="1" applyFill="1" applyBorder="1" applyAlignment="1">
      <alignment horizontal="left" vertical="center"/>
    </xf>
    <xf numFmtId="0" fontId="8" fillId="5" borderId="47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autoFilter ref="A28:J30" xr:uid="{00000000-0009-0000-0100-000001000000}"/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IF(G29&gt;0,G29/E29,0)</calculatedColumnFormula>
    </tableColumn>
    <tableColumn id="8" xr3:uid="{00000000-0010-0000-0000-000008000000}" name="Financiero _x000a_(%) _x000a_H=F/D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zoomScaleNormal="100" zoomScaleSheetLayoutView="100" workbookViewId="0">
      <selection activeCell="R47" sqref="R47"/>
    </sheetView>
  </sheetViews>
  <sheetFormatPr defaultColWidth="11.42578125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thickBot="1" x14ac:dyDescent="0.3">
      <c r="A1" s="17"/>
      <c r="B1" s="90" t="s">
        <v>52</v>
      </c>
      <c r="C1" s="91"/>
      <c r="D1" s="91"/>
      <c r="E1" s="91"/>
      <c r="F1" s="91"/>
      <c r="G1" s="91"/>
      <c r="H1" s="91"/>
      <c r="I1" s="91"/>
      <c r="J1" s="92"/>
      <c r="K1" s="1"/>
    </row>
    <row r="2" spans="1:11" ht="21.75" thickBot="1" x14ac:dyDescent="0.3">
      <c r="A2" s="18"/>
      <c r="B2" s="93" t="s">
        <v>0</v>
      </c>
      <c r="C2" s="94"/>
      <c r="D2" s="93" t="s">
        <v>1</v>
      </c>
      <c r="E2" s="94"/>
      <c r="F2" s="94"/>
      <c r="G2" s="94"/>
      <c r="H2" s="95"/>
      <c r="I2" s="2" t="s">
        <v>2</v>
      </c>
      <c r="J2" s="3" t="s">
        <v>3</v>
      </c>
      <c r="K2" s="1"/>
    </row>
    <row r="3" spans="1:11" ht="21.75" thickBot="1" x14ac:dyDescent="0.3">
      <c r="A3" s="19"/>
      <c r="B3" s="96" t="s">
        <v>4</v>
      </c>
      <c r="C3" s="97"/>
      <c r="D3" s="96" t="s">
        <v>41</v>
      </c>
      <c r="E3" s="97"/>
      <c r="F3" s="97"/>
      <c r="G3" s="97"/>
      <c r="H3" s="98"/>
      <c r="I3" s="4">
        <v>43552</v>
      </c>
      <c r="J3" s="5">
        <v>0</v>
      </c>
      <c r="K3" s="1"/>
    </row>
    <row r="4" spans="1:11" x14ac:dyDescent="0.25">
      <c r="A4" s="99"/>
      <c r="B4" s="100"/>
      <c r="C4" s="100"/>
      <c r="D4" s="101"/>
      <c r="E4" s="101"/>
      <c r="F4" s="101"/>
      <c r="G4" s="101"/>
      <c r="H4" s="101"/>
      <c r="I4" s="100"/>
      <c r="J4" s="102"/>
      <c r="K4" s="1"/>
    </row>
    <row r="5" spans="1:11" ht="3" customHeight="1" x14ac:dyDescent="0.25">
      <c r="A5" s="87"/>
      <c r="B5" s="88"/>
      <c r="C5" s="88"/>
      <c r="D5" s="88"/>
      <c r="E5" s="88"/>
      <c r="F5" s="88"/>
      <c r="G5" s="88"/>
      <c r="H5" s="88"/>
      <c r="I5" s="88"/>
      <c r="J5" s="89"/>
      <c r="K5" s="1"/>
    </row>
    <row r="6" spans="1:11" ht="15.75" x14ac:dyDescent="0.25">
      <c r="A6" s="47" t="s">
        <v>5</v>
      </c>
      <c r="B6" s="48"/>
      <c r="C6" s="48"/>
      <c r="D6" s="48"/>
      <c r="E6" s="48"/>
      <c r="F6" s="48"/>
      <c r="G6" s="48"/>
      <c r="H6" s="48"/>
      <c r="I6" s="48"/>
      <c r="J6" s="49"/>
      <c r="K6" s="1"/>
    </row>
    <row r="7" spans="1:11" ht="15.75" x14ac:dyDescent="0.25">
      <c r="A7" s="71" t="s">
        <v>6</v>
      </c>
      <c r="B7" s="72"/>
      <c r="C7" s="72"/>
      <c r="D7" s="72"/>
      <c r="E7" s="72"/>
      <c r="F7" s="72"/>
      <c r="G7" s="72"/>
      <c r="H7" s="72"/>
      <c r="I7" s="72"/>
      <c r="J7" s="73"/>
      <c r="K7" s="1"/>
    </row>
    <row r="8" spans="1:11" x14ac:dyDescent="0.25">
      <c r="A8" s="6" t="s">
        <v>7</v>
      </c>
      <c r="B8" s="103" t="s">
        <v>58</v>
      </c>
      <c r="C8" s="104"/>
      <c r="D8" s="104"/>
      <c r="E8" s="104"/>
      <c r="F8" s="104"/>
      <c r="G8" s="104"/>
      <c r="H8" s="104"/>
      <c r="I8" s="104"/>
      <c r="J8" s="105"/>
      <c r="K8" s="1"/>
    </row>
    <row r="9" spans="1:11" x14ac:dyDescent="0.25">
      <c r="A9" s="20" t="s">
        <v>37</v>
      </c>
      <c r="B9" s="103" t="s">
        <v>59</v>
      </c>
      <c r="C9" s="104"/>
      <c r="D9" s="104"/>
      <c r="E9" s="104"/>
      <c r="F9" s="104"/>
      <c r="G9" s="104"/>
      <c r="H9" s="104"/>
      <c r="I9" s="104"/>
      <c r="J9" s="105"/>
      <c r="K9" s="1"/>
    </row>
    <row r="10" spans="1:11" x14ac:dyDescent="0.25">
      <c r="A10" s="20" t="s">
        <v>38</v>
      </c>
      <c r="B10" s="103" t="s">
        <v>60</v>
      </c>
      <c r="C10" s="104"/>
      <c r="D10" s="104"/>
      <c r="E10" s="104"/>
      <c r="F10" s="104"/>
      <c r="G10" s="104"/>
      <c r="H10" s="104"/>
      <c r="I10" s="104"/>
      <c r="J10" s="105"/>
      <c r="K10" s="1"/>
    </row>
    <row r="11" spans="1:11" ht="45.75" customHeight="1" x14ac:dyDescent="0.25">
      <c r="A11" s="6" t="s">
        <v>8</v>
      </c>
      <c r="B11" s="106" t="s">
        <v>72</v>
      </c>
      <c r="C11" s="107"/>
      <c r="D11" s="107"/>
      <c r="E11" s="107"/>
      <c r="F11" s="107"/>
      <c r="G11" s="107"/>
      <c r="H11" s="107"/>
      <c r="I11" s="107"/>
      <c r="J11" s="108"/>
    </row>
    <row r="12" spans="1:11" ht="48" customHeight="1" x14ac:dyDescent="0.25">
      <c r="A12" s="6" t="s">
        <v>9</v>
      </c>
      <c r="B12" s="109" t="s">
        <v>61</v>
      </c>
      <c r="C12" s="61"/>
      <c r="D12" s="61"/>
      <c r="E12" s="61"/>
      <c r="F12" s="61"/>
      <c r="G12" s="61"/>
      <c r="H12" s="61"/>
      <c r="I12" s="61"/>
      <c r="J12" s="62"/>
    </row>
    <row r="13" spans="1:11" ht="15.75" x14ac:dyDescent="0.25">
      <c r="A13" s="47" t="s">
        <v>10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1" ht="27.75" customHeight="1" x14ac:dyDescent="0.25">
      <c r="A14" s="6" t="s">
        <v>11</v>
      </c>
      <c r="B14" s="21">
        <v>1</v>
      </c>
      <c r="C14" s="44" t="s">
        <v>63</v>
      </c>
      <c r="D14" s="44"/>
      <c r="E14" s="44"/>
      <c r="F14" s="44"/>
      <c r="G14" s="44"/>
      <c r="H14" s="44"/>
      <c r="I14" s="44"/>
      <c r="J14" s="44"/>
    </row>
    <row r="15" spans="1:11" ht="26.25" customHeight="1" x14ac:dyDescent="0.25">
      <c r="A15" s="6" t="s">
        <v>12</v>
      </c>
      <c r="B15" s="9">
        <v>1.1000000000000001</v>
      </c>
      <c r="C15" s="44" t="str">
        <f>IFERROR(VLOOKUP(B15,'[1]Validacion datos'!A8:B26,2,FALSE),"")</f>
        <v>Administración pública transparente, eficiente y orientada</v>
      </c>
      <c r="D15" s="44"/>
      <c r="E15" s="44"/>
      <c r="F15" s="44"/>
      <c r="G15" s="44"/>
      <c r="H15" s="44"/>
      <c r="I15" s="44"/>
      <c r="J15" s="44"/>
    </row>
    <row r="16" spans="1:11" ht="31.5" customHeight="1" x14ac:dyDescent="0.25">
      <c r="A16" s="6" t="s">
        <v>13</v>
      </c>
      <c r="B16" s="10" t="s">
        <v>62</v>
      </c>
      <c r="C16" s="44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44"/>
      <c r="E16" s="44"/>
      <c r="F16" s="44"/>
      <c r="G16" s="44"/>
      <c r="H16" s="44"/>
      <c r="I16" s="44"/>
      <c r="J16" s="44"/>
    </row>
    <row r="17" spans="1:11" ht="15.75" x14ac:dyDescent="0.25">
      <c r="A17" s="47" t="s">
        <v>14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1" x14ac:dyDescent="0.25">
      <c r="A18" s="6" t="s">
        <v>15</v>
      </c>
      <c r="B18" s="59" t="s">
        <v>64</v>
      </c>
      <c r="C18" s="59"/>
      <c r="D18" s="59"/>
      <c r="E18" s="59"/>
      <c r="F18" s="59"/>
      <c r="G18" s="59"/>
      <c r="H18" s="59"/>
      <c r="I18" s="59"/>
      <c r="J18" s="60"/>
    </row>
    <row r="19" spans="1:11" ht="50.25" customHeight="1" x14ac:dyDescent="0.25">
      <c r="A19" s="11" t="s">
        <v>16</v>
      </c>
      <c r="B19" s="61" t="s">
        <v>73</v>
      </c>
      <c r="C19" s="61"/>
      <c r="D19" s="61"/>
      <c r="E19" s="61"/>
      <c r="F19" s="61"/>
      <c r="G19" s="61"/>
      <c r="H19" s="61"/>
      <c r="I19" s="61"/>
      <c r="J19" s="62"/>
    </row>
    <row r="20" spans="1:11" x14ac:dyDescent="0.25">
      <c r="A20" s="11" t="s">
        <v>17</v>
      </c>
      <c r="B20" s="59" t="s">
        <v>65</v>
      </c>
      <c r="C20" s="59"/>
      <c r="D20" s="59"/>
      <c r="E20" s="59"/>
      <c r="F20" s="59"/>
      <c r="G20" s="59"/>
      <c r="H20" s="59"/>
      <c r="I20" s="59"/>
      <c r="J20" s="60"/>
    </row>
    <row r="21" spans="1:11" ht="45.75" customHeight="1" x14ac:dyDescent="0.25">
      <c r="A21" s="11" t="s">
        <v>39</v>
      </c>
      <c r="B21" s="61" t="s">
        <v>74</v>
      </c>
      <c r="C21" s="61"/>
      <c r="D21" s="61"/>
      <c r="E21" s="61"/>
      <c r="F21" s="61"/>
      <c r="G21" s="61"/>
      <c r="H21" s="61"/>
      <c r="I21" s="61"/>
      <c r="J21" s="62"/>
      <c r="K21" s="1"/>
    </row>
    <row r="22" spans="1:11" ht="15.75" x14ac:dyDescent="0.25">
      <c r="A22" s="47" t="s">
        <v>18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1" ht="15.75" x14ac:dyDescent="0.25">
      <c r="A23" s="71" t="s">
        <v>19</v>
      </c>
      <c r="B23" s="72"/>
      <c r="C23" s="72"/>
      <c r="D23" s="72"/>
      <c r="E23" s="72"/>
      <c r="F23" s="72"/>
      <c r="G23" s="72"/>
      <c r="H23" s="72"/>
      <c r="I23" s="72"/>
      <c r="J23" s="73"/>
      <c r="K23" s="1"/>
    </row>
    <row r="24" spans="1:11" ht="15" customHeight="1" x14ac:dyDescent="0.25">
      <c r="A24" s="115" t="s">
        <v>20</v>
      </c>
      <c r="B24" s="58"/>
      <c r="C24" s="116" t="s">
        <v>21</v>
      </c>
      <c r="D24" s="57"/>
      <c r="E24" s="57"/>
      <c r="F24" s="57" t="s">
        <v>22</v>
      </c>
      <c r="G24" s="57"/>
      <c r="H24" s="58"/>
      <c r="I24" s="116" t="s">
        <v>23</v>
      </c>
      <c r="J24" s="117"/>
    </row>
    <row r="25" spans="1:11" x14ac:dyDescent="0.25">
      <c r="A25" s="67">
        <v>217317150</v>
      </c>
      <c r="B25" s="68"/>
      <c r="C25" s="77">
        <v>499204931.82999998</v>
      </c>
      <c r="D25" s="78"/>
      <c r="E25" s="79"/>
      <c r="F25" s="77">
        <v>261015147.19</v>
      </c>
      <c r="G25" s="78"/>
      <c r="H25" s="79"/>
      <c r="I25" s="69">
        <f>+IF(F25&gt;0,F25/C25,0)</f>
        <v>0.52286171579508056</v>
      </c>
      <c r="J25" s="70"/>
    </row>
    <row r="26" spans="1:11" ht="15.75" x14ac:dyDescent="0.25">
      <c r="A26" s="71" t="s">
        <v>24</v>
      </c>
      <c r="B26" s="72"/>
      <c r="C26" s="72"/>
      <c r="D26" s="72"/>
      <c r="E26" s="72"/>
      <c r="F26" s="72"/>
      <c r="G26" s="72"/>
      <c r="H26" s="72"/>
      <c r="I26" s="72"/>
      <c r="J26" s="73"/>
      <c r="K26" s="1"/>
    </row>
    <row r="27" spans="1:11" x14ac:dyDescent="0.25">
      <c r="A27" s="7"/>
      <c r="B27"/>
      <c r="C27" s="74" t="s">
        <v>25</v>
      </c>
      <c r="D27" s="75"/>
      <c r="E27" s="74" t="s">
        <v>45</v>
      </c>
      <c r="F27" s="75"/>
      <c r="G27" s="74" t="s">
        <v>40</v>
      </c>
      <c r="H27" s="74"/>
      <c r="I27" s="74" t="s">
        <v>26</v>
      </c>
      <c r="J27" s="76"/>
    </row>
    <row r="28" spans="1:11" ht="38.25" x14ac:dyDescent="0.25">
      <c r="A28" s="12" t="s">
        <v>27</v>
      </c>
      <c r="B28" s="13" t="s">
        <v>28</v>
      </c>
      <c r="C28" s="13" t="s">
        <v>42</v>
      </c>
      <c r="D28" s="13" t="s">
        <v>43</v>
      </c>
      <c r="E28" s="13" t="s">
        <v>46</v>
      </c>
      <c r="F28" s="13" t="s">
        <v>47</v>
      </c>
      <c r="G28" s="13" t="s">
        <v>48</v>
      </c>
      <c r="H28" s="13" t="s">
        <v>49</v>
      </c>
      <c r="I28" s="13" t="s">
        <v>50</v>
      </c>
      <c r="J28" s="14" t="s">
        <v>51</v>
      </c>
    </row>
    <row r="29" spans="1:11" ht="101.25" customHeight="1" x14ac:dyDescent="0.25">
      <c r="A29" s="26" t="s">
        <v>68</v>
      </c>
      <c r="B29" s="27" t="s">
        <v>66</v>
      </c>
      <c r="C29" s="28">
        <v>467</v>
      </c>
      <c r="D29" s="29">
        <v>29066915</v>
      </c>
      <c r="E29" s="28">
        <v>467</v>
      </c>
      <c r="F29" s="29">
        <v>29066915</v>
      </c>
      <c r="G29" s="30">
        <v>800</v>
      </c>
      <c r="H29" s="29">
        <v>24826290.190000001</v>
      </c>
      <c r="I29" s="31">
        <f t="shared" ref="I29" si="0">IF(G29&gt;0,G29/E29,0)</f>
        <v>1.7130620985010707</v>
      </c>
      <c r="J29" s="15">
        <f>Tabla1[[#This Row],[Financiera 
 (F)]]/Tabla1[[#This Row],[Financiera
(D)]]</f>
        <v>0.8541081910481384</v>
      </c>
    </row>
    <row r="30" spans="1:11" ht="120.75" customHeight="1" thickBot="1" x14ac:dyDescent="0.3">
      <c r="A30" s="33" t="s">
        <v>69</v>
      </c>
      <c r="B30" s="34" t="s">
        <v>67</v>
      </c>
      <c r="C30" s="35">
        <v>46</v>
      </c>
      <c r="D30" s="36">
        <v>7692149</v>
      </c>
      <c r="E30" s="35">
        <v>43</v>
      </c>
      <c r="F30" s="36">
        <v>7969144</v>
      </c>
      <c r="G30" s="37">
        <v>44</v>
      </c>
      <c r="H30" s="36">
        <v>7659682.0199999996</v>
      </c>
      <c r="I30" s="38">
        <f>IF(G30&gt;0,G30/E30,0)</f>
        <v>1.0232558139534884</v>
      </c>
      <c r="J30" s="39">
        <f>Tabla1[[#This Row],[Financiera 
 (F)]]/Tabla1[[#This Row],[Financiera
(D)]]</f>
        <v>0.96116747545282144</v>
      </c>
    </row>
    <row r="31" spans="1:11" ht="15.75" x14ac:dyDescent="0.25">
      <c r="A31" s="110" t="s">
        <v>29</v>
      </c>
      <c r="B31" s="111"/>
      <c r="C31" s="111"/>
      <c r="D31" s="111"/>
      <c r="E31" s="111"/>
      <c r="F31" s="111"/>
      <c r="G31" s="111"/>
      <c r="H31" s="111"/>
      <c r="I31" s="111"/>
      <c r="J31" s="112"/>
    </row>
    <row r="32" spans="1:11" ht="16.5" thickBot="1" x14ac:dyDescent="0.3">
      <c r="A32" s="113" t="s">
        <v>30</v>
      </c>
      <c r="B32" s="72"/>
      <c r="C32" s="72"/>
      <c r="D32" s="72"/>
      <c r="E32" s="72"/>
      <c r="F32" s="72"/>
      <c r="G32" s="72"/>
      <c r="H32" s="72"/>
      <c r="I32" s="72"/>
      <c r="J32" s="114"/>
      <c r="K32" s="1"/>
    </row>
    <row r="33" spans="1:11" x14ac:dyDescent="0.25">
      <c r="A33" s="42" t="s">
        <v>31</v>
      </c>
      <c r="B33" s="80" t="s">
        <v>70</v>
      </c>
      <c r="C33" s="80"/>
      <c r="D33" s="80"/>
      <c r="E33" s="80"/>
      <c r="F33" s="80"/>
      <c r="G33" s="80"/>
      <c r="H33" s="80"/>
      <c r="I33" s="80"/>
      <c r="J33" s="81"/>
      <c r="K33" s="1"/>
    </row>
    <row r="34" spans="1:11" ht="30" x14ac:dyDescent="0.25">
      <c r="A34" s="40" t="s">
        <v>32</v>
      </c>
      <c r="B34" s="59" t="s">
        <v>76</v>
      </c>
      <c r="C34" s="59"/>
      <c r="D34" s="59"/>
      <c r="E34" s="59"/>
      <c r="F34" s="59"/>
      <c r="G34" s="59"/>
      <c r="H34" s="59"/>
      <c r="I34" s="59"/>
      <c r="J34" s="82"/>
      <c r="K34" s="1"/>
    </row>
    <row r="35" spans="1:11" ht="110.25" customHeight="1" thickBot="1" x14ac:dyDescent="0.3">
      <c r="A35" s="41" t="s">
        <v>33</v>
      </c>
      <c r="B35" s="83" t="s">
        <v>79</v>
      </c>
      <c r="C35" s="83"/>
      <c r="D35" s="83"/>
      <c r="E35" s="83"/>
      <c r="F35" s="83"/>
      <c r="G35" s="83"/>
      <c r="H35" s="83"/>
      <c r="I35" s="83"/>
      <c r="J35" s="84"/>
      <c r="K35" s="1"/>
    </row>
    <row r="36" spans="1:11" ht="64.5" customHeight="1" thickBot="1" x14ac:dyDescent="0.3">
      <c r="A36" s="43" t="s">
        <v>34</v>
      </c>
      <c r="B36" s="85" t="s">
        <v>78</v>
      </c>
      <c r="C36" s="85"/>
      <c r="D36" s="85"/>
      <c r="E36" s="85"/>
      <c r="F36" s="85"/>
      <c r="G36" s="85"/>
      <c r="H36" s="85"/>
      <c r="I36" s="85"/>
      <c r="J36" s="86"/>
      <c r="K36" s="1"/>
    </row>
    <row r="37" spans="1:11" ht="15" customHeight="1" x14ac:dyDescent="0.25">
      <c r="A37" s="32" t="s">
        <v>31</v>
      </c>
      <c r="B37" s="63" t="s">
        <v>71</v>
      </c>
      <c r="C37" s="63"/>
      <c r="D37" s="63"/>
      <c r="E37" s="63"/>
      <c r="F37" s="63"/>
      <c r="G37" s="63"/>
      <c r="H37" s="63"/>
      <c r="I37" s="63"/>
      <c r="J37" s="64"/>
    </row>
    <row r="38" spans="1:11" ht="60.75" customHeight="1" x14ac:dyDescent="0.25">
      <c r="A38" s="16" t="s">
        <v>32</v>
      </c>
      <c r="B38" s="59" t="s">
        <v>77</v>
      </c>
      <c r="C38" s="59"/>
      <c r="D38" s="59"/>
      <c r="E38" s="59"/>
      <c r="F38" s="59"/>
      <c r="G38" s="59"/>
      <c r="H38" s="59"/>
      <c r="I38" s="59"/>
      <c r="J38" s="60"/>
    </row>
    <row r="39" spans="1:11" ht="108.75" customHeight="1" x14ac:dyDescent="0.25">
      <c r="A39" s="16" t="s">
        <v>33</v>
      </c>
      <c r="B39" s="65" t="s">
        <v>80</v>
      </c>
      <c r="C39" s="65"/>
      <c r="D39" s="65"/>
      <c r="E39" s="65"/>
      <c r="F39" s="65"/>
      <c r="G39" s="65"/>
      <c r="H39" s="65"/>
      <c r="I39" s="65"/>
      <c r="J39" s="66"/>
    </row>
    <row r="40" spans="1:11" ht="30" x14ac:dyDescent="0.25">
      <c r="A40" s="16" t="s">
        <v>34</v>
      </c>
      <c r="B40" s="65" t="s">
        <v>75</v>
      </c>
      <c r="C40" s="65"/>
      <c r="D40" s="65"/>
      <c r="E40" s="65"/>
      <c r="F40" s="65"/>
      <c r="G40" s="65"/>
      <c r="H40" s="65"/>
      <c r="I40" s="65"/>
      <c r="J40" s="66"/>
    </row>
    <row r="41" spans="1:11" ht="15.75" x14ac:dyDescent="0.25">
      <c r="A41" s="47" t="s">
        <v>35</v>
      </c>
      <c r="B41" s="48"/>
      <c r="C41" s="48"/>
      <c r="D41" s="48"/>
      <c r="E41" s="48"/>
      <c r="F41" s="48"/>
      <c r="G41" s="48"/>
      <c r="H41" s="48"/>
      <c r="I41" s="48"/>
      <c r="J41" s="49"/>
    </row>
    <row r="42" spans="1:11" ht="15.75" x14ac:dyDescent="0.25">
      <c r="A42" s="50" t="s">
        <v>36</v>
      </c>
      <c r="B42" s="51"/>
      <c r="C42" s="51"/>
      <c r="D42" s="51"/>
      <c r="E42" s="51"/>
      <c r="F42" s="51"/>
      <c r="G42" s="51"/>
      <c r="H42" s="51"/>
      <c r="I42" s="51"/>
      <c r="J42" s="52"/>
      <c r="K42" s="1"/>
    </row>
    <row r="43" spans="1:11" ht="47.25" customHeight="1" x14ac:dyDescent="0.25">
      <c r="A43" s="53" t="s">
        <v>81</v>
      </c>
      <c r="B43" s="54"/>
      <c r="C43" s="54"/>
      <c r="D43" s="54"/>
      <c r="E43" s="54"/>
      <c r="F43" s="54"/>
      <c r="G43" s="54"/>
      <c r="H43" s="54"/>
      <c r="I43" s="54"/>
      <c r="J43" s="55"/>
    </row>
    <row r="44" spans="1:11" ht="27.75" customHeight="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1" ht="30.75" customHeight="1" x14ac:dyDescent="0.25">
      <c r="A45" s="56" t="s">
        <v>44</v>
      </c>
      <c r="B45" s="56"/>
      <c r="C45" s="56"/>
      <c r="D45" s="56"/>
      <c r="E45" s="56"/>
      <c r="F45" s="56"/>
      <c r="G45" s="56"/>
      <c r="H45" s="56"/>
      <c r="I45" s="56"/>
      <c r="J45" s="56"/>
    </row>
    <row r="46" spans="1:11" ht="30.75" customHeight="1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1" ht="15.75" thickBot="1" x14ac:dyDescent="0.3">
      <c r="G47" s="45"/>
      <c r="H47" s="45"/>
      <c r="I47" s="45"/>
      <c r="J47" s="45"/>
    </row>
    <row r="48" spans="1:11" x14ac:dyDescent="0.25">
      <c r="A48" s="23" t="s">
        <v>53</v>
      </c>
      <c r="B48" s="24">
        <f>A25</f>
        <v>217317150</v>
      </c>
      <c r="G48" s="46" t="s">
        <v>56</v>
      </c>
      <c r="H48" s="46"/>
      <c r="I48" s="46"/>
      <c r="J48" s="46"/>
    </row>
    <row r="49" spans="1:10" x14ac:dyDescent="0.25">
      <c r="A49" s="23" t="s">
        <v>54</v>
      </c>
      <c r="B49" s="24">
        <f>C25</f>
        <v>499204931.82999998</v>
      </c>
      <c r="G49" s="46" t="s">
        <v>57</v>
      </c>
      <c r="H49" s="46"/>
      <c r="I49" s="46"/>
      <c r="J49" s="46"/>
    </row>
    <row r="50" spans="1:10" x14ac:dyDescent="0.25">
      <c r="A50" s="23" t="s">
        <v>55</v>
      </c>
      <c r="B50" s="24">
        <f>F25</f>
        <v>261015147.19</v>
      </c>
    </row>
  </sheetData>
  <mergeCells count="55">
    <mergeCell ref="B21:J21"/>
    <mergeCell ref="A31:J31"/>
    <mergeCell ref="A32:J32"/>
    <mergeCell ref="A22:J22"/>
    <mergeCell ref="A23:J23"/>
    <mergeCell ref="A24:B24"/>
    <mergeCell ref="I24:J24"/>
    <mergeCell ref="C24:E24"/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9:J39"/>
    <mergeCell ref="B40:J40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B33:J33"/>
    <mergeCell ref="B34:J34"/>
    <mergeCell ref="B35:J35"/>
    <mergeCell ref="B36:J36"/>
    <mergeCell ref="C15:J15"/>
    <mergeCell ref="G47:J47"/>
    <mergeCell ref="G48:J48"/>
    <mergeCell ref="G49:J49"/>
    <mergeCell ref="A41:J41"/>
    <mergeCell ref="A42:J42"/>
    <mergeCell ref="A43:J43"/>
    <mergeCell ref="A45:J45"/>
    <mergeCell ref="F24:H24"/>
    <mergeCell ref="C16:J16"/>
    <mergeCell ref="A17:J17"/>
    <mergeCell ref="B18:J18"/>
    <mergeCell ref="B19:J19"/>
    <mergeCell ref="B20:J20"/>
    <mergeCell ref="B37:J37"/>
    <mergeCell ref="B38:J38"/>
  </mergeCells>
  <phoneticPr fontId="22" type="noConversion"/>
  <dataValidations count="16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B48:B49 F28:F30" xr:uid="{00000000-0002-0000-0000-000002000000}"/>
    <dataValidation allowBlank="1" showInputMessage="1" showErrorMessage="1" prompt="Meta anual del indicador" sqref="C28:C30 E28:E30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43:J44" xr:uid="{00000000-0002-0000-0000-000008000000}"/>
    <dataValidation allowBlank="1" showInputMessage="1" showErrorMessage="1" prompt="De existir desvío, explicar razones." sqref="B40:J40 B36:J36" xr:uid="{00000000-0002-0000-0000-000009000000}"/>
    <dataValidation allowBlank="1" showInputMessage="1" showErrorMessage="1" prompt="1. Describir lo plasmado en el presupuesto_x000a_2. Describir lo alcanzado en términos financieros y de producción " sqref="B39:J39" xr:uid="{00000000-0002-0000-0000-00000A000000}"/>
    <dataValidation allowBlank="1" showInputMessage="1" showErrorMessage="1" prompt="¿En qué consiste el producto? su objetivo" sqref="B38:J38" xr:uid="{00000000-0002-0000-0000-00000B000000}"/>
    <dataValidation allowBlank="1" showInputMessage="1" showErrorMessage="1" prompt="Nombre del producto" sqref="B37:J37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62" orientation="portrait" r:id="rId1"/>
  <rowBreaks count="1" manualBreakCount="1">
    <brk id="36" max="9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Jose Miguel Duverge Jose</cp:lastModifiedBy>
  <cp:lastPrinted>2024-01-15T17:17:54Z</cp:lastPrinted>
  <dcterms:created xsi:type="dcterms:W3CDTF">2021-03-22T15:50:10Z</dcterms:created>
  <dcterms:modified xsi:type="dcterms:W3CDTF">2024-01-15T17:19:48Z</dcterms:modified>
</cp:coreProperties>
</file>