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PLANIFICACION Y DESARROLLO\Dirección de Planificación y Desarrollo\Meta Física - Financiera\Informe T3 Meta Física-Financiera 2023\"/>
    </mc:Choice>
  </mc:AlternateContent>
  <xr:revisionPtr revIDLastSave="0" documentId="13_ncr:1_{2480A96A-D9C6-45B2-8E67-BBB9251E8E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Sheet1" sheetId="2" r:id="rId2"/>
  </sheets>
  <externalReferences>
    <externalReference r:id="rId3"/>
  </externalReferences>
  <definedNames>
    <definedName name="_xlnm.Print_Area" localSheetId="0">Hoja1!$A$1:$J$50</definedName>
    <definedName name="Print_Area" localSheetId="0">Hoja1!$A$1:$J$50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" i="1" l="1"/>
  <c r="I25" i="1"/>
  <c r="J30" i="1"/>
  <c r="J29" i="1"/>
  <c r="I29" i="1"/>
  <c r="I30" i="1"/>
  <c r="B49" i="1"/>
  <c r="B48" i="1"/>
  <c r="J11" i="2" l="1"/>
  <c r="I11" i="2"/>
  <c r="J10" i="2"/>
  <c r="I10" i="2"/>
  <c r="C16" i="1" l="1"/>
  <c r="C15" i="1"/>
  <c r="C14" i="1"/>
</calcChain>
</file>

<file path=xl/sharedStrings.xml><?xml version="1.0" encoding="utf-8"?>
<sst xmlns="http://schemas.openxmlformats.org/spreadsheetml/2006/main" count="123" uniqueCount="91">
  <si>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</si>
  <si>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</si>
  <si>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</si>
  <si>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</si>
  <si>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</si>
  <si>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</si>
  <si>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</si>
  <si>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</si>
  <si>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</si>
  <si>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</si>
  <si>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</si>
  <si>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</si>
  <si>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</si>
  <si>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</si>
  <si>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</si>
  <si>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</si>
  <si>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</si>
  <si>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</si>
  <si>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</si>
  <si>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</si>
  <si>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</si>
  <si>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</si>
  <si>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</si>
  <si>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</si>
  <si>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</si>
  <si>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</si>
  <si>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</si>
  <si>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</si>
  <si>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</si>
  <si>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</si>
  <si>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</si>
  <si>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</si>
  <si>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</si>
  <si>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</si>
  <si>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</si>
  <si>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</si>
  <si>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</si>
  <si>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</si>
  <si>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</si>
  <si>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</si>
  <si>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</si>
  <si>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</si>
  <si>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</si>
  <si>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</si>
  <si>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</si>
  <si>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</si>
  <si>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</si>
  <si>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</si>
  <si>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</si>
  <si>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</si>
  <si>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</si>
  <si>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</si>
  <si>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5183 - Unidad de Análisis Financiero- UAF</t>
  </si>
  <si>
    <t>01-Unidad de Análisis Financiero - UAF</t>
  </si>
  <si>
    <t>0001- Unidad de Análisis Financiero- UAF</t>
  </si>
  <si>
    <t>Somos el coordinador nacional del sistema contra el lavado de activos, financiamiento del terrorismo y proliferación de armas de destrucción masiva, que recopila, analiza, procesa y proporciona información al ministerio público y autoridades competentes para proteger la integridad de la República Dominicana.</t>
  </si>
  <si>
    <t>Ser la Unidad de Análisis Financiero modelo a nivel nacional e internacional por la excelencia en la gestión del procesamiento de información, de manera objetiva y oportuna, haciendo uso de tecnología de última generación, en la prevención del lavado de activos, financiamiento del terrorismo y proliferación de armas de destrucción masiva, que contribuye a la seguridad nacional.</t>
  </si>
  <si>
    <t xml:space="preserve">6471 - Autoridades competentes gestionan informaciones en materia de Lavado de Activo y Financiamiento del Terrorismo. </t>
  </si>
  <si>
    <t xml:space="preserve">Elaboración y Remisión de Informe de Inteligencia Financiera, estudios sectoriales y estadísticos al Ministerio Público, otras Autoridades Competentes Nacionales y a otros países, a través de entidades homólogas. </t>
  </si>
  <si>
    <t xml:space="preserve">Ministerio Público, Autoridades Competentes, Sistema LA/FT, y Organismos Internacionales. </t>
  </si>
  <si>
    <t xml:space="preserve"> 11-Coordinación nacional e internacional y prevención del sistema contra el lavado de activos y financiamiento del terrorismo</t>
  </si>
  <si>
    <t>Cantidad de informes de LA/FT elaborados</t>
  </si>
  <si>
    <t>Cantidad de acciones de prevención para cumplimiento de estándar realizadas</t>
  </si>
  <si>
    <t xml:space="preserve">La Unidad de Análisis Financiero es el ente técnico que ejerce la secretaría técnica del Comité Nacional contra el Lavado de Activos y Financiamiento del Terrorismo, es el organismo encargado de realizar análisis financieros a fin de detectar movimientos de dinero que revelen posibles infracciones de lavado de activos, delitos precedentes y financiamiento del terrorismo y elevarlos al Ministerio Público para su investigación. </t>
  </si>
  <si>
    <t xml:space="preserve">6472 - Servicios de prevención a los actores del sistema para el cumplimiento del estándar internacional en materia de LA, FT, PADM. </t>
  </si>
  <si>
    <t xml:space="preserve">Fueron completadas las solicitudes de asistencias técnicas de las autoridades competentes y las de carácter de Cooperación Internacional, y fueron realizados los informes de inteligencia espontáneos ante las circunstancias correspondientes. </t>
  </si>
  <si>
    <t xml:space="preserve">Las variables que llaman a realizar informes en la Dirección de Análisis de la UAF no son controlables, sino que la mayoría se realizan a solicitud de las autoridades competentes. Por esto, la ejecución física está por encima de lo programado. </t>
  </si>
  <si>
    <t xml:space="preserve">Fortalecer el sistema de prevención, detección y persecución de LA/FT/PADM, por medio del diseño e implementación de programas de capacitación continuo, acorde con los riesgos identificado, que facilite la compresión del sistema y contribuya a la mitigación de los mismos, haciendo uso de medios informativos y académico. Así como la gestión de las acciones de la UAF, como representante del país en los diversos ámbitos internacionales LA/FT. </t>
  </si>
  <si>
    <t xml:space="preserve">Fueron alcanzados un mayor número de acuerdos de cooperación, fueron realizadas capacitaciones en materia de prevención, detección y persecución LA/FT/PADM,entre otras acciones para fortalecer el sistema. </t>
  </si>
  <si>
    <t xml:space="preserve">La modalidad de clases virtuales adoptadas durante la pandemia de la COVID-19 permitió superar la meta programada en este producto, permitiendo un mayor número de participantes capacitados. </t>
  </si>
  <si>
    <t>Física
(C)2</t>
  </si>
  <si>
    <t>Financiera
(D)3</t>
  </si>
  <si>
    <t>1.1.1</t>
  </si>
  <si>
    <t xml:space="preserve">Presupuesto aprobado:  </t>
  </si>
  <si>
    <t xml:space="preserve">Presupuesto modificado: </t>
  </si>
  <si>
    <t>José Miguel Duvergé José</t>
  </si>
  <si>
    <t>Total devengado:</t>
  </si>
  <si>
    <t xml:space="preserve"> </t>
  </si>
  <si>
    <t>Director de Planificación y Desarrollo</t>
  </si>
  <si>
    <t>Lineamientos para la Ejecución Presupuestaria 2019 de las Empresas Públicas no Financieras e instituciones Públicas Financieras</t>
  </si>
  <si>
    <t>Aumentar la efectividad del sistema, procesando una mayor cantidad de información, al responder los requerimientos realizados por las autoridades competentes de un 80% en el año 2019 a un 85% en el año 2023 y en la medida en que se aumentan las acciones formativas dirigidas a los actores del sistema en un 90% para el año 2023, en relación al año 2020.</t>
  </si>
  <si>
    <t xml:space="preserve">6471 - Autoridades competentes y entidades homólogas reciben información de lavado de activos, financiamiento del terrorismo y proliferación de armas de destrucción masiva.  </t>
  </si>
  <si>
    <t xml:space="preserve">6472 - Servicios de prevención a los actores del sistema para el cumplimiento del estándar internacional en materia de Lavado de Activos, Financiamiento del Terrorismo y Proliferación de Armas de Destrucción Masiva.  </t>
  </si>
  <si>
    <t xml:space="preserve">Elaboración y remisión de Informe de Inteligencia Financiera, estudios sectoriales y estadísticos al Ministerio Público, otras Autoridades Competentes Nacionales y a otros países, a través de entidades homólogas. </t>
  </si>
  <si>
    <t>Cantidad de informes de LA/FT elaborados.</t>
  </si>
  <si>
    <t>Cantidad de acciones de prevención para cumplimiento de estándar realizadas.</t>
  </si>
  <si>
    <t>El desvío del 25.67% equivalente a RD$ 493,678.49 obedece a la contratación de personal en el área para contrarestar el deficit de recursos humanos.</t>
  </si>
  <si>
    <t xml:space="preserve"> - Mejorar el proceso de reclutamiento y selección de personal.
 - Revisar los perfiles de puestos de las áreas misionales.
</t>
  </si>
  <si>
    <t xml:space="preserve">Durante el  trimestre la Dirección de Asuntos Estratégico, a través de la División de Prevención, Educación y Difusión logró alcanzar el 100% de la meta programada, equivalente a la ejecución de 15 acciones y/o actividades dirigidas a prevenir y capacitar a miembros de las autoridades competentes, sujetos obligados y público en general sobre la lucha contra del Lavado de Activos, Financiamiento del Terrorismo y Proliferación de Armas de Destrucción Masivas. En cuanto a la meta financiera, la ejecución presenta un 125.67%  de cumplimiento en relación a la meta programada equivalente a un monto total de RD$ 2,416,715.49 ejecutado. </t>
  </si>
  <si>
    <t xml:space="preserve">El desvío a favor del 78.95% equivalente a 75 informe de inteligencia financiera radica en que las solicitudes de asistencia técnica representan un factor externo, por lo que están fuera del control o programación de la UAF, cuyo comportamiento a través de los años ha sido tan variante que no ha marcado una tendencia o un patrón que nos permita realizar una proyección cercana a la realidad. 
En cuanto a la meta financiera presentó un desvió de 19.96% por debajo de lo programado, debió a las demoras en el proceso de reclutamiento y selección del personal que inciden a que las vacantes del área no sean contratada en tiempo y forma.  </t>
  </si>
  <si>
    <t>La meta física relacionada a este producto fue superada en un 178.95% equivalente a 170 informes de inteligencia financiera despachados, mientras que la meta financiera registró una ejecución de un 80.04% del monto programado, equivalente a RD$5,958,777.64.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</si>
</sst>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5" xfId="0" applyBorder="1"/>
    <xf numFmtId="0" fontId="11" fillId="0" borderId="0" xfId="0" applyFont="1" applyProtection="1">
      <protection locked="0"/>
    </xf>
    <xf numFmtId="0" fontId="10" fillId="6" borderId="17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 wrapText="1" readingOrder="1"/>
    </xf>
    <xf numFmtId="0" fontId="15" fillId="8" borderId="25" xfId="0" applyFont="1" applyFill="1" applyBorder="1" applyAlignment="1">
      <alignment horizontal="center" vertical="center" wrapText="1" readingOrder="1"/>
    </xf>
    <xf numFmtId="0" fontId="15" fillId="8" borderId="26" xfId="0" applyFont="1" applyFill="1" applyBorder="1" applyAlignment="1">
      <alignment horizontal="center" vertical="center" wrapText="1" readingOrder="1"/>
    </xf>
    <xf numFmtId="165" fontId="16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2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7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 applyProtection="1">
      <alignment horizontal="left" vertical="top" wrapText="1"/>
      <protection locked="0"/>
    </xf>
    <xf numFmtId="0" fontId="16" fillId="0" borderId="27" xfId="0" applyFont="1" applyBorder="1" applyAlignment="1" applyProtection="1">
      <alignment horizontal="left" vertical="top" wrapText="1"/>
      <protection locked="0"/>
    </xf>
    <xf numFmtId="0" fontId="16" fillId="0" borderId="22" xfId="0" applyFont="1" applyBorder="1" applyAlignment="1" applyProtection="1">
      <alignment horizontal="left" vertical="top" wrapText="1"/>
      <protection locked="0"/>
    </xf>
    <xf numFmtId="0" fontId="9" fillId="10" borderId="15" xfId="0" applyFont="1" applyFill="1" applyBorder="1" applyAlignment="1" applyProtection="1">
      <alignment vertical="center" wrapText="1"/>
      <protection locked="0"/>
    </xf>
    <xf numFmtId="0" fontId="21" fillId="10" borderId="0" xfId="0" applyFont="1" applyFill="1" applyAlignment="1" applyProtection="1">
      <alignment horizontal="left" vertical="center" wrapText="1"/>
      <protection locked="0"/>
    </xf>
    <xf numFmtId="0" fontId="21" fillId="10" borderId="16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vertical="center"/>
    </xf>
    <xf numFmtId="0" fontId="2" fillId="0" borderId="5" xfId="0" applyFont="1" applyBorder="1"/>
    <xf numFmtId="0" fontId="9" fillId="0" borderId="5" xfId="0" applyFont="1" applyBorder="1" applyAlignment="1">
      <alignment vertical="center" wrapText="1"/>
    </xf>
    <xf numFmtId="0" fontId="0" fillId="0" borderId="5" xfId="0" applyBorder="1"/>
    <xf numFmtId="0" fontId="15" fillId="8" borderId="37" xfId="0" applyFont="1" applyFill="1" applyBorder="1" applyAlignment="1">
      <alignment horizontal="center" vertical="center" wrapText="1" readingOrder="1"/>
    </xf>
    <xf numFmtId="0" fontId="15" fillId="8" borderId="38" xfId="0" applyFont="1" applyFill="1" applyBorder="1" applyAlignment="1">
      <alignment horizontal="center" vertical="center" wrapText="1" readingOrder="1"/>
    </xf>
    <xf numFmtId="0" fontId="16" fillId="0" borderId="35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10" borderId="1" xfId="0" applyFont="1" applyFill="1" applyBorder="1" applyAlignment="1" applyProtection="1">
      <alignment vertical="center" wrapText="1"/>
      <protection locked="0"/>
    </xf>
    <xf numFmtId="0" fontId="21" fillId="10" borderId="14" xfId="0" applyFont="1" applyFill="1" applyBorder="1" applyAlignment="1" applyProtection="1">
      <alignment horizontal="left" vertical="center" wrapText="1"/>
      <protection locked="0"/>
    </xf>
    <xf numFmtId="0" fontId="21" fillId="10" borderId="30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vertical="top"/>
    </xf>
    <xf numFmtId="166" fontId="18" fillId="9" borderId="19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22" xfId="0" applyNumberFormat="1" applyFont="1" applyBorder="1" applyAlignment="1" applyProtection="1">
      <alignment horizontal="center" vertical="top" wrapText="1" readingOrder="1"/>
      <protection locked="0"/>
    </xf>
    <xf numFmtId="166" fontId="16" fillId="0" borderId="22" xfId="0" applyNumberFormat="1" applyFont="1" applyBorder="1" applyAlignment="1" applyProtection="1">
      <alignment horizontal="center" vertical="top" wrapText="1" readingOrder="1"/>
      <protection locked="0"/>
    </xf>
    <xf numFmtId="165" fontId="16" fillId="0" borderId="22" xfId="0" applyNumberFormat="1" applyFont="1" applyBorder="1" applyAlignment="1" applyProtection="1">
      <alignment horizontal="center" vertical="top" wrapText="1"/>
      <protection locked="0"/>
    </xf>
    <xf numFmtId="10" fontId="16" fillId="7" borderId="22" xfId="2" applyNumberFormat="1" applyFont="1" applyFill="1" applyBorder="1" applyAlignment="1" applyProtection="1">
      <alignment horizontal="center" vertical="top" wrapText="1" readingOrder="1"/>
      <protection locked="0"/>
    </xf>
    <xf numFmtId="167" fontId="16" fillId="7" borderId="36" xfId="0" applyNumberFormat="1" applyFont="1" applyFill="1" applyBorder="1" applyAlignment="1" applyProtection="1">
      <alignment horizontal="center" vertical="top" wrapText="1" readingOrder="1"/>
      <protection locked="0"/>
    </xf>
    <xf numFmtId="39" fontId="0" fillId="0" borderId="0" xfId="0" applyNumberFormat="1"/>
    <xf numFmtId="0" fontId="9" fillId="0" borderId="5" xfId="0" applyFont="1" applyBorder="1" applyAlignment="1" applyProtection="1">
      <alignment vertical="top" wrapText="1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16" fillId="0" borderId="42" xfId="0" applyFont="1" applyBorder="1" applyAlignment="1" applyProtection="1">
      <alignment horizontal="left" vertical="top" wrapText="1"/>
      <protection locked="0"/>
    </xf>
    <xf numFmtId="0" fontId="16" fillId="0" borderId="43" xfId="0" applyFont="1" applyBorder="1" applyAlignment="1" applyProtection="1">
      <alignment vertical="top" wrapText="1"/>
      <protection locked="0"/>
    </xf>
    <xf numFmtId="165" fontId="16" fillId="0" borderId="43" xfId="0" applyNumberFormat="1" applyFont="1" applyBorder="1" applyAlignment="1" applyProtection="1">
      <alignment horizontal="center" vertical="top" wrapText="1" readingOrder="1"/>
      <protection locked="0"/>
    </xf>
    <xf numFmtId="166" fontId="16" fillId="0" borderId="43" xfId="0" applyNumberFormat="1" applyFont="1" applyBorder="1" applyAlignment="1" applyProtection="1">
      <alignment horizontal="center" vertical="top" wrapText="1" readingOrder="1"/>
      <protection locked="0"/>
    </xf>
    <xf numFmtId="165" fontId="16" fillId="0" borderId="43" xfId="0" applyNumberFormat="1" applyFont="1" applyBorder="1" applyAlignment="1" applyProtection="1">
      <alignment horizontal="center" vertical="top" wrapText="1"/>
      <protection locked="0"/>
    </xf>
    <xf numFmtId="10" fontId="16" fillId="7" borderId="43" xfId="2" applyNumberFormat="1" applyFont="1" applyFill="1" applyBorder="1" applyAlignment="1" applyProtection="1">
      <alignment horizontal="center" vertical="top" wrapText="1" readingOrder="1"/>
      <protection locked="0"/>
    </xf>
    <xf numFmtId="167" fontId="16" fillId="7" borderId="44" xfId="0" applyNumberFormat="1" applyFont="1" applyFill="1" applyBorder="1" applyAlignment="1" applyProtection="1">
      <alignment horizontal="center" vertical="top" wrapText="1" readingOrder="1"/>
      <protection locked="0"/>
    </xf>
    <xf numFmtId="44" fontId="0" fillId="0" borderId="0" xfId="3" applyFont="1"/>
    <xf numFmtId="44" fontId="0" fillId="0" borderId="0" xfId="0" applyNumberFormat="1"/>
    <xf numFmtId="44" fontId="0" fillId="0" borderId="39" xfId="0" applyNumberFormat="1" applyBorder="1"/>
    <xf numFmtId="167" fontId="0" fillId="0" borderId="0" xfId="0" applyNumberFormat="1"/>
    <xf numFmtId="0" fontId="10" fillId="6" borderId="17" xfId="0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3" fillId="6" borderId="33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34" xfId="0" applyFont="1" applyFill="1" applyBorder="1" applyAlignment="1">
      <alignment horizontal="center" vertical="center" wrapText="1" readingOrder="1"/>
    </xf>
    <xf numFmtId="0" fontId="13" fillId="6" borderId="29" xfId="0" applyFont="1" applyFill="1" applyBorder="1" applyAlignment="1">
      <alignment horizontal="center" vertical="center" wrapText="1" readingOrder="1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7" fillId="4" borderId="5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49" fontId="20" fillId="0" borderId="17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18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3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1" fillId="0" borderId="15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6" xfId="0" applyFont="1" applyBorder="1" applyAlignment="1" applyProtection="1">
      <alignment horizontal="left" vertical="center" wrapText="1"/>
      <protection locked="0"/>
    </xf>
    <xf numFmtId="0" fontId="10" fillId="6" borderId="19" xfId="0" applyFont="1" applyFill="1" applyBorder="1" applyAlignment="1">
      <alignment horizontal="left" vertical="center" wrapText="1"/>
    </xf>
    <xf numFmtId="0" fontId="10" fillId="6" borderId="32" xfId="0" applyFont="1" applyFill="1" applyBorder="1" applyAlignment="1">
      <alignment horizontal="left" vertical="center" wrapText="1"/>
    </xf>
    <xf numFmtId="0" fontId="23" fillId="6" borderId="19" xfId="0" applyFont="1" applyFill="1" applyBorder="1" applyAlignment="1">
      <alignment horizontal="left" vertical="center" wrapText="1"/>
    </xf>
    <xf numFmtId="0" fontId="23" fillId="6" borderId="32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2" xfId="2" applyNumberFormat="1" applyFont="1" applyFill="1" applyBorder="1" applyAlignment="1" applyProtection="1">
      <alignment horizontal="center" vertical="center" wrapText="1" readingOrder="1"/>
    </xf>
    <xf numFmtId="10" fontId="11" fillId="7" borderId="36" xfId="2" applyNumberFormat="1" applyFont="1" applyFill="1" applyBorder="1" applyAlignment="1" applyProtection="1">
      <alignment horizontal="center" vertical="center" wrapText="1" readingOrder="1"/>
    </xf>
    <xf numFmtId="0" fontId="14" fillId="8" borderId="22" xfId="0" applyFont="1" applyFill="1" applyBorder="1" applyAlignment="1">
      <alignment horizontal="center" vertical="center" wrapText="1" readingOrder="1"/>
    </xf>
    <xf numFmtId="0" fontId="11" fillId="6" borderId="22" xfId="0" applyFont="1" applyFill="1" applyBorder="1" applyAlignment="1">
      <alignment vertical="top" wrapText="1"/>
    </xf>
    <xf numFmtId="0" fontId="11" fillId="6" borderId="36" xfId="0" applyFont="1" applyFill="1" applyBorder="1" applyAlignment="1">
      <alignment vertical="top" wrapText="1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5" borderId="5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1" fillId="0" borderId="39" xfId="0" applyFont="1" applyBorder="1" applyAlignment="1" applyProtection="1">
      <alignment horizontal="center"/>
      <protection locked="0"/>
    </xf>
    <xf numFmtId="0" fontId="7" fillId="4" borderId="15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11" fillId="6" borderId="23" xfId="0" applyFont="1" applyFill="1" applyBorder="1" applyAlignment="1">
      <alignment vertical="top" wrapText="1"/>
    </xf>
    <xf numFmtId="0" fontId="21" fillId="0" borderId="16" xfId="0" applyFont="1" applyBorder="1" applyAlignment="1" applyProtection="1">
      <alignment horizontal="left" vertical="center" wrapText="1"/>
      <protection locked="0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top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top" textRotation="0" wrapText="1" indent="0" justifyLastLine="0" shrinkToFit="0" readingOrder="1"/>
      <border diagonalUp="0" diagonalDown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top" textRotation="0" wrapText="1" indent="0" justifyLastLine="0" shrinkToFit="0" readingOrder="1"/>
      <border diagonalUp="0" diagonalDown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top" textRotation="0" wrapText="1" indent="0" justifyLastLine="0" shrinkToFit="0" readingOrder="1"/>
      <border diagonalUp="0" diagonalDown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111125</xdr:rowOff>
    </xdr:from>
    <xdr:ext cx="1322070" cy="670346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111125"/>
          <a:ext cx="1322070" cy="67034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29" dataDxfId="27" headerRowBorderDxfId="28" tableBorderDxfId="26" totalsRowBorderDxfId="25">
  <tableColumns count="10">
    <tableColumn id="1" xr3:uid="{00000000-0010-0000-0000-000001000000}" name="Producto" dataDxfId="24"/>
    <tableColumn id="2" xr3:uid="{00000000-0010-0000-0000-000002000000}" name="Indicador" dataDxfId="23"/>
    <tableColumn id="3" xr3:uid="{00000000-0010-0000-0000-000003000000}" name="Física_x000a_(A)" dataDxfId="22"/>
    <tableColumn id="4" xr3:uid="{00000000-0010-0000-0000-000004000000}" name="Financiera_x000a_(B)" dataDxfId="21"/>
    <tableColumn id="9" xr3:uid="{00000000-0010-0000-0000-000009000000}" name="Física_x000a_(C)" dataDxfId="20"/>
    <tableColumn id="10" xr3:uid="{00000000-0010-0000-0000-00000A000000}" name="Financiera_x000a_(D)" dataDxfId="19"/>
    <tableColumn id="5" xr3:uid="{00000000-0010-0000-0000-000005000000}" name="Física _x000a_(E)" dataDxfId="18"/>
    <tableColumn id="6" xr3:uid="{00000000-0010-0000-0000-000006000000}" name="Financiera _x000a_ (F)" dataDxfId="17"/>
    <tableColumn id="7" xr3:uid="{00000000-0010-0000-0000-000007000000}" name="Física _x000a_(%)_x000a_ G=E/C" dataDxfId="16">
      <calculatedColumnFormula>IF(G29&gt;0,G29/E29,0)</calculatedColumnFormula>
    </tableColumn>
    <tableColumn id="8" xr3:uid="{00000000-0010-0000-0000-000008000000}" name="Financiero _x000a_(%) _x000a_H=F/D" dataDxfId="15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9:J11" totalsRowShown="0" headerRowDxfId="14" dataDxfId="12" headerRowBorderDxfId="13" tableBorderDxfId="11" totalsRowBorderDxfId="10">
  <tableColumns count="10">
    <tableColumn id="1" xr3:uid="{00000000-0010-0000-0100-000001000000}" name="Producto" dataDxfId="9"/>
    <tableColumn id="2" xr3:uid="{00000000-0010-0000-0100-000002000000}" name="Indicador" dataDxfId="8"/>
    <tableColumn id="3" xr3:uid="{00000000-0010-0000-0100-000003000000}" name="Física_x000a_(A)" dataDxfId="7"/>
    <tableColumn id="4" xr3:uid="{00000000-0010-0000-0100-000004000000}" name="Financiera_x000a_(B)" dataDxfId="6"/>
    <tableColumn id="9" xr3:uid="{00000000-0010-0000-0100-000009000000}" name="Física_x000a_(C)" dataDxfId="5"/>
    <tableColumn id="10" xr3:uid="{00000000-0010-0000-0100-00000A000000}" name="Financiera_x000a_(D)" dataDxfId="4"/>
    <tableColumn id="5" xr3:uid="{00000000-0010-0000-0100-000005000000}" name="Física_x000a_(C)2" dataDxfId="3"/>
    <tableColumn id="6" xr3:uid="{00000000-0010-0000-0100-000006000000}" name="Financiera_x000a_(D)3" dataDxfId="2"/>
    <tableColumn id="7" xr3:uid="{00000000-0010-0000-0100-000007000000}" name="Física _x000a_(%)_x000a_ G=E/C" dataDxfId="1">
      <calculatedColumnFormula>IF(G10&gt;0,G10/C10,0)</calculatedColumnFormula>
    </tableColumn>
    <tableColumn id="8" xr3:uid="{00000000-0010-0000-0100-000008000000}" name="Financiero _x000a_(%) _x000a_H=F/D" dataDxfId="0">
      <calculatedColumnFormula>IF(H10&gt;0,H10/D10,0)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"/>
  <sheetViews>
    <sheetView tabSelected="1" topLeftCell="A29" zoomScaleNormal="100" workbookViewId="0">
      <selection activeCell="O35" sqref="O35"/>
    </sheetView>
  </sheetViews>
  <sheetFormatPr baseColWidth="10" defaultColWidth="11.42578125" defaultRowHeight="15" x14ac:dyDescent="0.25"/>
  <cols>
    <col min="1" max="1" width="23" style="5" customWidth="1"/>
    <col min="2" max="2" width="13.28515625" style="5" customWidth="1"/>
    <col min="3" max="10" width="12.7109375" style="5" customWidth="1"/>
    <col min="11" max="11" width="11.42578125" style="5"/>
    <col min="18" max="18" width="13.42578125" bestFit="1" customWidth="1"/>
    <col min="19" max="19" width="15.140625" bestFit="1" customWidth="1"/>
    <col min="20" max="20" width="14.140625" bestFit="1" customWidth="1"/>
    <col min="21" max="21" width="12.5703125" bestFit="1" customWidth="1"/>
    <col min="22" max="22" width="13.28515625" bestFit="1" customWidth="1"/>
  </cols>
  <sheetData>
    <row r="1" spans="1:11" ht="21.75" thickBot="1" x14ac:dyDescent="0.3">
      <c r="A1" s="18"/>
      <c r="B1" s="86" t="s">
        <v>51</v>
      </c>
      <c r="C1" s="87"/>
      <c r="D1" s="87"/>
      <c r="E1" s="87"/>
      <c r="F1" s="87"/>
      <c r="G1" s="87"/>
      <c r="H1" s="87"/>
      <c r="I1" s="87"/>
      <c r="J1" s="88"/>
      <c r="K1" s="1"/>
    </row>
    <row r="2" spans="1:11" ht="21.75" thickBot="1" x14ac:dyDescent="0.3">
      <c r="A2" s="19"/>
      <c r="B2" s="89" t="s">
        <v>0</v>
      </c>
      <c r="C2" s="90"/>
      <c r="D2" s="89" t="s">
        <v>1</v>
      </c>
      <c r="E2" s="90"/>
      <c r="F2" s="90"/>
      <c r="G2" s="90"/>
      <c r="H2" s="91"/>
      <c r="I2" s="2" t="s">
        <v>2</v>
      </c>
      <c r="J2" s="3" t="s">
        <v>3</v>
      </c>
      <c r="K2" s="1"/>
    </row>
    <row r="3" spans="1:11" ht="21.75" thickBot="1" x14ac:dyDescent="0.3">
      <c r="A3" s="20"/>
      <c r="B3" s="92" t="s">
        <v>4</v>
      </c>
      <c r="C3" s="93"/>
      <c r="D3" s="92" t="s">
        <v>79</v>
      </c>
      <c r="E3" s="93"/>
      <c r="F3" s="93"/>
      <c r="G3" s="93"/>
      <c r="H3" s="94"/>
      <c r="I3" s="23">
        <v>43552</v>
      </c>
      <c r="J3" s="24">
        <v>0</v>
      </c>
      <c r="K3" s="1"/>
    </row>
    <row r="4" spans="1:11" x14ac:dyDescent="0.25">
      <c r="A4" s="95"/>
      <c r="B4" s="96"/>
      <c r="C4" s="96"/>
      <c r="D4" s="97"/>
      <c r="E4" s="97"/>
      <c r="F4" s="97"/>
      <c r="G4" s="97"/>
      <c r="H4" s="97"/>
      <c r="I4" s="96"/>
      <c r="J4" s="98"/>
      <c r="K4" s="1"/>
    </row>
    <row r="5" spans="1:11" ht="3" customHeight="1" x14ac:dyDescent="0.25">
      <c r="A5" s="80"/>
      <c r="B5" s="81"/>
      <c r="C5" s="81"/>
      <c r="D5" s="81"/>
      <c r="E5" s="81"/>
      <c r="F5" s="81"/>
      <c r="G5" s="81"/>
      <c r="H5" s="81"/>
      <c r="I5" s="81"/>
      <c r="J5" s="82"/>
      <c r="K5" s="1"/>
    </row>
    <row r="6" spans="1:11" ht="15.75" x14ac:dyDescent="0.25">
      <c r="A6" s="83" t="s">
        <v>5</v>
      </c>
      <c r="B6" s="84"/>
      <c r="C6" s="84"/>
      <c r="D6" s="84"/>
      <c r="E6" s="84"/>
      <c r="F6" s="84"/>
      <c r="G6" s="84"/>
      <c r="H6" s="84"/>
      <c r="I6" s="84"/>
      <c r="J6" s="85"/>
      <c r="K6" s="1"/>
    </row>
    <row r="7" spans="1:11" ht="15.75" x14ac:dyDescent="0.25">
      <c r="A7" s="70" t="s">
        <v>6</v>
      </c>
      <c r="B7" s="71"/>
      <c r="C7" s="71"/>
      <c r="D7" s="71"/>
      <c r="E7" s="71"/>
      <c r="F7" s="71"/>
      <c r="G7" s="71"/>
      <c r="H7" s="71"/>
      <c r="I7" s="71"/>
      <c r="J7" s="72"/>
      <c r="K7" s="1"/>
    </row>
    <row r="8" spans="1:11" x14ac:dyDescent="0.25">
      <c r="A8" s="31" t="s">
        <v>7</v>
      </c>
      <c r="B8" s="101" t="s">
        <v>52</v>
      </c>
      <c r="C8" s="102"/>
      <c r="D8" s="102"/>
      <c r="E8" s="102"/>
      <c r="F8" s="102"/>
      <c r="G8" s="102"/>
      <c r="H8" s="102"/>
      <c r="I8" s="102"/>
      <c r="J8" s="103"/>
      <c r="K8" s="1"/>
    </row>
    <row r="9" spans="1:11" ht="15" customHeight="1" x14ac:dyDescent="0.25">
      <c r="A9" s="32" t="s">
        <v>36</v>
      </c>
      <c r="B9" s="101" t="s">
        <v>53</v>
      </c>
      <c r="C9" s="102"/>
      <c r="D9" s="102"/>
      <c r="E9" s="102"/>
      <c r="F9" s="102"/>
      <c r="G9" s="102"/>
      <c r="H9" s="102"/>
      <c r="I9" s="102"/>
      <c r="J9" s="103"/>
      <c r="K9" s="1"/>
    </row>
    <row r="10" spans="1:11" x14ac:dyDescent="0.25">
      <c r="A10" s="32" t="s">
        <v>37</v>
      </c>
      <c r="B10" s="101" t="s">
        <v>54</v>
      </c>
      <c r="C10" s="102"/>
      <c r="D10" s="102"/>
      <c r="E10" s="102"/>
      <c r="F10" s="102"/>
      <c r="G10" s="102"/>
      <c r="H10" s="102"/>
      <c r="I10" s="102"/>
      <c r="J10" s="103"/>
      <c r="K10" s="1"/>
    </row>
    <row r="11" spans="1:11" ht="52.5" customHeight="1" x14ac:dyDescent="0.25">
      <c r="A11" s="31" t="s">
        <v>8</v>
      </c>
      <c r="B11" s="104" t="s">
        <v>55</v>
      </c>
      <c r="C11" s="105"/>
      <c r="D11" s="105"/>
      <c r="E11" s="105"/>
      <c r="F11" s="105"/>
      <c r="G11" s="105"/>
      <c r="H11" s="105"/>
      <c r="I11" s="105"/>
      <c r="J11" s="106"/>
    </row>
    <row r="12" spans="1:11" ht="53.25" customHeight="1" x14ac:dyDescent="0.25">
      <c r="A12" s="31" t="s">
        <v>9</v>
      </c>
      <c r="B12" s="107" t="s">
        <v>56</v>
      </c>
      <c r="C12" s="108"/>
      <c r="D12" s="108"/>
      <c r="E12" s="108"/>
      <c r="F12" s="108"/>
      <c r="G12" s="108"/>
      <c r="H12" s="108"/>
      <c r="I12" s="108"/>
      <c r="J12" s="109"/>
    </row>
    <row r="13" spans="1:11" ht="15.75" x14ac:dyDescent="0.25">
      <c r="A13" s="83" t="s">
        <v>10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1" ht="27.75" customHeight="1" x14ac:dyDescent="0.25">
      <c r="A14" s="31" t="s">
        <v>11</v>
      </c>
      <c r="B14" s="21">
        <v>1</v>
      </c>
      <c r="C14" s="110" t="str">
        <f>IFERROR(VLOOKUP(B14,'[1]Validacion datos'!A2:B5,2,FALSE),"")</f>
        <v>DESARROLLO INSTITUCIONAL</v>
      </c>
      <c r="D14" s="110"/>
      <c r="E14" s="110"/>
      <c r="F14" s="110"/>
      <c r="G14" s="110"/>
      <c r="H14" s="110"/>
      <c r="I14" s="110"/>
      <c r="J14" s="111"/>
    </row>
    <row r="15" spans="1:11" ht="26.25" customHeight="1" x14ac:dyDescent="0.25">
      <c r="A15" s="31" t="s">
        <v>12</v>
      </c>
      <c r="B15" s="6">
        <v>1.1000000000000001</v>
      </c>
      <c r="C15" s="110" t="str">
        <f>IFERROR(VLOOKUP(B15,'[1]Validacion datos'!A8:B26,2,FALSE),"")</f>
        <v>Administración pública transparente, eficiente y orientada</v>
      </c>
      <c r="D15" s="110"/>
      <c r="E15" s="110"/>
      <c r="F15" s="110"/>
      <c r="G15" s="110"/>
      <c r="H15" s="110"/>
      <c r="I15" s="110"/>
      <c r="J15" s="111"/>
    </row>
    <row r="16" spans="1:11" ht="23.25" customHeight="1" x14ac:dyDescent="0.25">
      <c r="A16" s="31" t="s">
        <v>13</v>
      </c>
      <c r="B16" s="63" t="s">
        <v>72</v>
      </c>
      <c r="C16" s="112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112"/>
      <c r="E16" s="112"/>
      <c r="F16" s="112"/>
      <c r="G16" s="112"/>
      <c r="H16" s="112"/>
      <c r="I16" s="112"/>
      <c r="J16" s="113"/>
    </row>
    <row r="17" spans="1:22" ht="15.75" x14ac:dyDescent="0.25">
      <c r="A17" s="83" t="s">
        <v>14</v>
      </c>
      <c r="B17" s="84"/>
      <c r="C17" s="84"/>
      <c r="D17" s="84"/>
      <c r="E17" s="84"/>
      <c r="F17" s="84"/>
      <c r="G17" s="84"/>
      <c r="H17" s="84"/>
      <c r="I17" s="84"/>
      <c r="J17" s="85"/>
    </row>
    <row r="18" spans="1:22" ht="29.25" customHeight="1" x14ac:dyDescent="0.25">
      <c r="A18" s="31" t="s">
        <v>15</v>
      </c>
      <c r="B18" s="65" t="s">
        <v>60</v>
      </c>
      <c r="C18" s="65"/>
      <c r="D18" s="65"/>
      <c r="E18" s="65"/>
      <c r="F18" s="65"/>
      <c r="G18" s="65"/>
      <c r="H18" s="65"/>
      <c r="I18" s="65"/>
      <c r="J18" s="66"/>
    </row>
    <row r="19" spans="1:22" ht="67.5" customHeight="1" x14ac:dyDescent="0.25">
      <c r="A19" s="33" t="s">
        <v>16</v>
      </c>
      <c r="B19" s="116" t="s">
        <v>63</v>
      </c>
      <c r="C19" s="116"/>
      <c r="D19" s="116"/>
      <c r="E19" s="116"/>
      <c r="F19" s="116"/>
      <c r="G19" s="116"/>
      <c r="H19" s="116"/>
      <c r="I19" s="116"/>
      <c r="J19" s="117"/>
    </row>
    <row r="20" spans="1:22" ht="34.5" customHeight="1" x14ac:dyDescent="0.25">
      <c r="A20" s="33" t="s">
        <v>17</v>
      </c>
      <c r="B20" s="116" t="s">
        <v>59</v>
      </c>
      <c r="C20" s="116"/>
      <c r="D20" s="116"/>
      <c r="E20" s="116"/>
      <c r="F20" s="116"/>
      <c r="G20" s="116"/>
      <c r="H20" s="116"/>
      <c r="I20" s="116"/>
      <c r="J20" s="117"/>
    </row>
    <row r="21" spans="1:22" ht="50.25" customHeight="1" thickBot="1" x14ac:dyDescent="0.3">
      <c r="A21" s="33" t="s">
        <v>38</v>
      </c>
      <c r="B21" s="78" t="s">
        <v>80</v>
      </c>
      <c r="C21" s="78"/>
      <c r="D21" s="78"/>
      <c r="E21" s="78"/>
      <c r="F21" s="78"/>
      <c r="G21" s="78"/>
      <c r="H21" s="78"/>
      <c r="I21" s="78"/>
      <c r="J21" s="79"/>
      <c r="K21" s="1"/>
    </row>
    <row r="22" spans="1:22" ht="15.75" x14ac:dyDescent="0.25">
      <c r="A22" s="67" t="s">
        <v>18</v>
      </c>
      <c r="B22" s="68"/>
      <c r="C22" s="68"/>
      <c r="D22" s="68"/>
      <c r="E22" s="68"/>
      <c r="F22" s="68"/>
      <c r="G22" s="68"/>
      <c r="H22" s="68"/>
      <c r="I22" s="68"/>
      <c r="J22" s="69"/>
    </row>
    <row r="23" spans="1:22" ht="15.75" x14ac:dyDescent="0.25">
      <c r="A23" s="70" t="s">
        <v>19</v>
      </c>
      <c r="B23" s="71"/>
      <c r="C23" s="71"/>
      <c r="D23" s="71"/>
      <c r="E23" s="71"/>
      <c r="F23" s="71"/>
      <c r="G23" s="71"/>
      <c r="H23" s="71"/>
      <c r="I23" s="71"/>
      <c r="J23" s="72"/>
      <c r="K23" s="1"/>
    </row>
    <row r="24" spans="1:22" ht="15" customHeight="1" x14ac:dyDescent="0.25">
      <c r="A24" s="73" t="s">
        <v>20</v>
      </c>
      <c r="B24" s="74"/>
      <c r="C24" s="75" t="s">
        <v>21</v>
      </c>
      <c r="D24" s="77"/>
      <c r="E24" s="77"/>
      <c r="F24" s="77" t="s">
        <v>22</v>
      </c>
      <c r="G24" s="77"/>
      <c r="H24" s="74"/>
      <c r="I24" s="75" t="s">
        <v>23</v>
      </c>
      <c r="J24" s="76"/>
    </row>
    <row r="25" spans="1:22" x14ac:dyDescent="0.25">
      <c r="A25" s="120">
        <v>217317150</v>
      </c>
      <c r="B25" s="121"/>
      <c r="C25" s="127">
        <v>499204931.82999998</v>
      </c>
      <c r="D25" s="128"/>
      <c r="E25" s="129"/>
      <c r="F25" s="127">
        <v>147319601.75999999</v>
      </c>
      <c r="G25" s="128"/>
      <c r="H25" s="129"/>
      <c r="I25" s="122">
        <f>F25/C25</f>
        <v>0.29510846621637232</v>
      </c>
      <c r="J25" s="123"/>
    </row>
    <row r="26" spans="1:22" ht="15.75" x14ac:dyDescent="0.25">
      <c r="A26" s="70" t="s">
        <v>24</v>
      </c>
      <c r="B26" s="71"/>
      <c r="C26" s="71"/>
      <c r="D26" s="71"/>
      <c r="E26" s="71"/>
      <c r="F26" s="71"/>
      <c r="G26" s="71"/>
      <c r="H26" s="71"/>
      <c r="I26" s="71"/>
      <c r="J26" s="72"/>
      <c r="K26" s="1"/>
    </row>
    <row r="27" spans="1:22" x14ac:dyDescent="0.25">
      <c r="A27" s="34"/>
      <c r="B27"/>
      <c r="C27" s="124" t="s">
        <v>50</v>
      </c>
      <c r="D27" s="125"/>
      <c r="E27" s="124" t="s">
        <v>48</v>
      </c>
      <c r="F27" s="125"/>
      <c r="G27" s="124" t="s">
        <v>49</v>
      </c>
      <c r="H27" s="124"/>
      <c r="I27" s="124" t="s">
        <v>25</v>
      </c>
      <c r="J27" s="126"/>
    </row>
    <row r="28" spans="1:22" ht="38.25" x14ac:dyDescent="0.25">
      <c r="A28" s="35" t="s">
        <v>26</v>
      </c>
      <c r="B28" s="8" t="s">
        <v>27</v>
      </c>
      <c r="C28" s="8" t="s">
        <v>39</v>
      </c>
      <c r="D28" s="8" t="s">
        <v>40</v>
      </c>
      <c r="E28" s="8" t="s">
        <v>42</v>
      </c>
      <c r="F28" s="8" t="s">
        <v>43</v>
      </c>
      <c r="G28" s="8" t="s">
        <v>44</v>
      </c>
      <c r="H28" s="8" t="s">
        <v>45</v>
      </c>
      <c r="I28" s="8" t="s">
        <v>46</v>
      </c>
      <c r="J28" s="36" t="s">
        <v>47</v>
      </c>
      <c r="M28" t="s">
        <v>77</v>
      </c>
      <c r="R28" s="49"/>
    </row>
    <row r="29" spans="1:22" ht="96" x14ac:dyDescent="0.25">
      <c r="A29" s="37" t="s">
        <v>81</v>
      </c>
      <c r="B29" s="27" t="s">
        <v>84</v>
      </c>
      <c r="C29" s="44">
        <v>467</v>
      </c>
      <c r="D29" s="45">
        <v>29066915</v>
      </c>
      <c r="E29" s="45">
        <v>95</v>
      </c>
      <c r="F29" s="45">
        <v>7444503</v>
      </c>
      <c r="G29" s="46">
        <v>170</v>
      </c>
      <c r="H29" s="45">
        <v>5958777.6399999997</v>
      </c>
      <c r="I29" s="47">
        <f t="shared" ref="I29:I30" si="0">IF(G29&gt;0,G29/E29,0)</f>
        <v>1.7894736842105263</v>
      </c>
      <c r="J29" s="48">
        <f>IF(H29&gt;0,H29/F29,0)</f>
        <v>0.80042652142124193</v>
      </c>
      <c r="S29" s="62"/>
    </row>
    <row r="30" spans="1:22" ht="120.75" thickBot="1" x14ac:dyDescent="0.3">
      <c r="A30" s="52" t="s">
        <v>82</v>
      </c>
      <c r="B30" s="53" t="s">
        <v>85</v>
      </c>
      <c r="C30" s="54">
        <v>46</v>
      </c>
      <c r="D30" s="55">
        <v>7692149</v>
      </c>
      <c r="E30" s="55">
        <v>15</v>
      </c>
      <c r="F30" s="55">
        <v>1923037</v>
      </c>
      <c r="G30" s="56">
        <v>15</v>
      </c>
      <c r="H30" s="55">
        <v>2416715.4900000002</v>
      </c>
      <c r="I30" s="57">
        <f t="shared" si="0"/>
        <v>1</v>
      </c>
      <c r="J30" s="58">
        <f>IF(H30&gt;0,H30/F30,0)</f>
        <v>1.2567181442686752</v>
      </c>
      <c r="N30" s="64"/>
      <c r="Q30" s="49"/>
      <c r="S30" s="59"/>
      <c r="T30" s="59"/>
      <c r="U30" s="59"/>
      <c r="V30" s="60"/>
    </row>
    <row r="31" spans="1:22" ht="15.75" x14ac:dyDescent="0.25">
      <c r="A31" s="83" t="s">
        <v>28</v>
      </c>
      <c r="B31" s="84"/>
      <c r="C31" s="84"/>
      <c r="D31" s="84"/>
      <c r="E31" s="84"/>
      <c r="F31" s="84"/>
      <c r="G31" s="84"/>
      <c r="H31" s="84"/>
      <c r="I31" s="84"/>
      <c r="J31" s="85"/>
      <c r="S31" s="59"/>
      <c r="T31" s="59"/>
      <c r="U31" s="59"/>
    </row>
    <row r="32" spans="1:22" ht="15.75" x14ac:dyDescent="0.25">
      <c r="A32" s="70" t="s">
        <v>29</v>
      </c>
      <c r="B32" s="71"/>
      <c r="C32" s="71"/>
      <c r="D32" s="71"/>
      <c r="E32" s="71"/>
      <c r="F32" s="71"/>
      <c r="G32" s="71"/>
      <c r="H32" s="71"/>
      <c r="I32" s="71"/>
      <c r="J32" s="72"/>
      <c r="K32" s="1"/>
      <c r="S32" s="61"/>
      <c r="T32" s="59"/>
      <c r="U32" s="59"/>
      <c r="V32" s="60"/>
    </row>
    <row r="33" spans="1:22" ht="15" customHeight="1" x14ac:dyDescent="0.25">
      <c r="A33" s="38" t="s">
        <v>30</v>
      </c>
      <c r="B33" s="114" t="s">
        <v>57</v>
      </c>
      <c r="C33" s="114"/>
      <c r="D33" s="114"/>
      <c r="E33" s="114"/>
      <c r="F33" s="114"/>
      <c r="G33" s="114"/>
      <c r="H33" s="114"/>
      <c r="I33" s="114"/>
      <c r="J33" s="115"/>
      <c r="S33" s="60"/>
      <c r="T33" s="59"/>
      <c r="U33" s="60"/>
      <c r="V33" s="60"/>
    </row>
    <row r="34" spans="1:22" ht="34.5" customHeight="1" x14ac:dyDescent="0.25">
      <c r="A34" s="38" t="s">
        <v>31</v>
      </c>
      <c r="B34" s="99" t="s">
        <v>83</v>
      </c>
      <c r="C34" s="99"/>
      <c r="D34" s="99"/>
      <c r="E34" s="99"/>
      <c r="F34" s="99"/>
      <c r="G34" s="99"/>
      <c r="H34" s="99"/>
      <c r="I34" s="99"/>
      <c r="J34" s="100"/>
      <c r="S34" s="60"/>
      <c r="T34" s="59"/>
      <c r="U34" s="60"/>
    </row>
    <row r="35" spans="1:22" ht="48.75" customHeight="1" x14ac:dyDescent="0.25">
      <c r="A35" s="50" t="s">
        <v>32</v>
      </c>
      <c r="B35" s="99" t="s">
        <v>90</v>
      </c>
      <c r="C35" s="99"/>
      <c r="D35" s="99"/>
      <c r="E35" s="99"/>
      <c r="F35" s="99"/>
      <c r="G35" s="99"/>
      <c r="H35" s="99"/>
      <c r="I35" s="99"/>
      <c r="J35" s="100"/>
      <c r="R35" s="60"/>
      <c r="S35" s="60"/>
    </row>
    <row r="36" spans="1:22" ht="112.5" customHeight="1" thickBot="1" x14ac:dyDescent="0.3">
      <c r="A36" s="51" t="s">
        <v>33</v>
      </c>
      <c r="B36" s="118" t="s">
        <v>89</v>
      </c>
      <c r="C36" s="118"/>
      <c r="D36" s="118"/>
      <c r="E36" s="118"/>
      <c r="F36" s="118"/>
      <c r="G36" s="118"/>
      <c r="H36" s="118"/>
      <c r="I36" s="118"/>
      <c r="J36" s="119"/>
      <c r="R36" s="49"/>
      <c r="S36" s="49"/>
    </row>
    <row r="37" spans="1:22" x14ac:dyDescent="0.25">
      <c r="A37" s="39"/>
      <c r="B37" s="40"/>
      <c r="C37" s="40"/>
      <c r="D37" s="40"/>
      <c r="E37" s="40"/>
      <c r="F37" s="40"/>
      <c r="G37" s="40"/>
      <c r="H37" s="40"/>
      <c r="I37" s="40"/>
      <c r="J37" s="41"/>
    </row>
    <row r="38" spans="1:22" x14ac:dyDescent="0.25">
      <c r="A38" s="50" t="s">
        <v>30</v>
      </c>
      <c r="B38" s="99" t="s">
        <v>64</v>
      </c>
      <c r="C38" s="99"/>
      <c r="D38" s="99"/>
      <c r="E38" s="99"/>
      <c r="F38" s="99"/>
      <c r="G38" s="99"/>
      <c r="H38" s="99"/>
      <c r="I38" s="99"/>
      <c r="J38" s="100"/>
    </row>
    <row r="39" spans="1:22" ht="65.25" customHeight="1" x14ac:dyDescent="0.25">
      <c r="A39" s="50" t="s">
        <v>31</v>
      </c>
      <c r="B39" s="99" t="s">
        <v>67</v>
      </c>
      <c r="C39" s="99"/>
      <c r="D39" s="99"/>
      <c r="E39" s="99"/>
      <c r="F39" s="99"/>
      <c r="G39" s="99"/>
      <c r="H39" s="99"/>
      <c r="I39" s="99"/>
      <c r="J39" s="100"/>
    </row>
    <row r="40" spans="1:22" ht="99" customHeight="1" x14ac:dyDescent="0.25">
      <c r="A40" s="50" t="s">
        <v>32</v>
      </c>
      <c r="B40" s="99" t="s">
        <v>88</v>
      </c>
      <c r="C40" s="99"/>
      <c r="D40" s="99"/>
      <c r="E40" s="99"/>
      <c r="F40" s="99"/>
      <c r="G40" s="99"/>
      <c r="H40" s="99"/>
      <c r="I40" s="99"/>
      <c r="J40" s="100"/>
    </row>
    <row r="41" spans="1:22" ht="30.75" thickBot="1" x14ac:dyDescent="0.3">
      <c r="A41" s="51" t="s">
        <v>33</v>
      </c>
      <c r="B41" s="118" t="s">
        <v>86</v>
      </c>
      <c r="C41" s="118"/>
      <c r="D41" s="118"/>
      <c r="E41" s="118"/>
      <c r="F41" s="118"/>
      <c r="G41" s="118"/>
      <c r="H41" s="118"/>
      <c r="I41" s="118"/>
      <c r="J41" s="119"/>
    </row>
    <row r="42" spans="1:22" ht="15.75" x14ac:dyDescent="0.25">
      <c r="A42" s="83" t="s">
        <v>34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22" ht="15.75" x14ac:dyDescent="0.25">
      <c r="A43" s="132" t="s">
        <v>35</v>
      </c>
      <c r="B43" s="133"/>
      <c r="C43" s="133"/>
      <c r="D43" s="133"/>
      <c r="E43" s="133"/>
      <c r="F43" s="133"/>
      <c r="G43" s="133"/>
      <c r="H43" s="133"/>
      <c r="I43" s="133"/>
      <c r="J43" s="134"/>
      <c r="K43" s="1"/>
    </row>
    <row r="44" spans="1:22" ht="39" customHeight="1" thickBot="1" x14ac:dyDescent="0.3">
      <c r="A44" s="135" t="s">
        <v>87</v>
      </c>
      <c r="B44" s="136"/>
      <c r="C44" s="136"/>
      <c r="D44" s="136"/>
      <c r="E44" s="136"/>
      <c r="F44" s="136"/>
      <c r="G44" s="136"/>
      <c r="H44" s="136"/>
      <c r="I44" s="136"/>
      <c r="J44" s="137"/>
    </row>
    <row r="45" spans="1:22" ht="27.75" customHeight="1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22" ht="30.75" customHeight="1" x14ac:dyDescent="0.25">
      <c r="A46" s="138" t="s">
        <v>41</v>
      </c>
      <c r="B46" s="138"/>
      <c r="C46" s="138"/>
      <c r="D46" s="138"/>
      <c r="E46" s="138"/>
      <c r="F46" s="138"/>
      <c r="G46" s="138"/>
      <c r="H46" s="138"/>
      <c r="I46" s="138"/>
      <c r="J46" s="138"/>
    </row>
    <row r="48" spans="1:22" x14ac:dyDescent="0.25">
      <c r="A48" s="42" t="s">
        <v>73</v>
      </c>
      <c r="B48" s="43">
        <f>A25</f>
        <v>217317150</v>
      </c>
      <c r="H48" s="139"/>
      <c r="I48" s="139"/>
      <c r="J48" s="139"/>
    </row>
    <row r="49" spans="1:10" x14ac:dyDescent="0.25">
      <c r="A49" s="42" t="s">
        <v>74</v>
      </c>
      <c r="B49" s="43">
        <f>C25</f>
        <v>499204931.82999998</v>
      </c>
      <c r="H49" s="130" t="s">
        <v>75</v>
      </c>
      <c r="I49" s="130"/>
      <c r="J49" s="130"/>
    </row>
    <row r="50" spans="1:10" x14ac:dyDescent="0.25">
      <c r="A50" s="42" t="s">
        <v>76</v>
      </c>
      <c r="B50" s="43">
        <f>F25</f>
        <v>147319601.75999999</v>
      </c>
      <c r="H50" s="131" t="s">
        <v>78</v>
      </c>
      <c r="I50" s="131"/>
      <c r="J50" s="131"/>
    </row>
  </sheetData>
  <mergeCells count="55">
    <mergeCell ref="B41:J41"/>
    <mergeCell ref="H49:J49"/>
    <mergeCell ref="H50:J50"/>
    <mergeCell ref="A42:J42"/>
    <mergeCell ref="A43:J43"/>
    <mergeCell ref="A44:J44"/>
    <mergeCell ref="A46:J46"/>
    <mergeCell ref="H48:J48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31:J31"/>
    <mergeCell ref="A32:J32"/>
    <mergeCell ref="B38:J38"/>
    <mergeCell ref="B39:J39"/>
    <mergeCell ref="B40:J40"/>
    <mergeCell ref="B8:J8"/>
    <mergeCell ref="B11:J11"/>
    <mergeCell ref="B12:J12"/>
    <mergeCell ref="A13:J13"/>
    <mergeCell ref="C14:J14"/>
    <mergeCell ref="B9:J9"/>
    <mergeCell ref="B10:J10"/>
    <mergeCell ref="C15:J15"/>
    <mergeCell ref="C16:J16"/>
    <mergeCell ref="A17:J17"/>
    <mergeCell ref="B33:J33"/>
    <mergeCell ref="B19:J19"/>
    <mergeCell ref="B20:J2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18:J18"/>
    <mergeCell ref="A22:J22"/>
    <mergeCell ref="A23:J23"/>
    <mergeCell ref="A24:B24"/>
    <mergeCell ref="I24:J24"/>
    <mergeCell ref="C24:E24"/>
    <mergeCell ref="B21:J21"/>
    <mergeCell ref="F24:H24"/>
  </mergeCells>
  <phoneticPr fontId="22" type="noConversion"/>
  <dataValidations count="15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E29:F30 F28 B48:B49" xr:uid="{00000000-0002-0000-0000-000002000000}"/>
    <dataValidation allowBlank="1" showInputMessage="1" showErrorMessage="1" prompt="Meta anual del indicador" sqref="C28:C30 E28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44:J45" xr:uid="{00000000-0002-0000-0000-000008000000}"/>
    <dataValidation allowBlank="1" showInputMessage="1" showErrorMessage="1" prompt="De existir desvío, explicar razones." sqref="B36:J37 B41:J41" xr:uid="{00000000-0002-0000-0000-000009000000}"/>
    <dataValidation allowBlank="1" showInputMessage="1" showErrorMessage="1" prompt="1. Describir lo plasmado en el presupuesto_x000a_2. Describir lo alcanzado en términos financieros y de producción " sqref="B35:J35 B40:J40" xr:uid="{00000000-0002-0000-0000-00000A000000}"/>
    <dataValidation allowBlank="1" showInputMessage="1" showErrorMessage="1" prompt="¿En qué consiste el producto? su objetivo" sqref="B34:J34 B39:J39" xr:uid="{00000000-0002-0000-0000-00000B000000}"/>
    <dataValidation allowBlank="1" showInputMessage="1" showErrorMessage="1" prompt="¿A quién va dirigido el programa?, ¿qué característica tiene esta población que requiere ser beneficiada?" sqref="B20:J20" xr:uid="{00000000-0002-0000-0000-00000C000000}"/>
    <dataValidation allowBlank="1" showInputMessage="1" prompt="Nombre del capítulo" sqref="B8:J10" xr:uid="{00000000-0002-0000-0000-00000D000000}"/>
    <dataValidation allowBlank="1" sqref="A8" xr:uid="{00000000-0002-0000-0000-00000E000000}"/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36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J22"/>
  <sheetViews>
    <sheetView topLeftCell="A25" workbookViewId="0">
      <selection activeCell="K15" sqref="K15"/>
    </sheetView>
  </sheetViews>
  <sheetFormatPr baseColWidth="10" defaultColWidth="9.140625" defaultRowHeight="15" x14ac:dyDescent="0.25"/>
  <cols>
    <col min="1" max="1" width="16.5703125" customWidth="1"/>
    <col min="2" max="2" width="16.140625" customWidth="1"/>
    <col min="3" max="3" width="7.42578125" customWidth="1"/>
    <col min="4" max="4" width="13.42578125" customWidth="1"/>
    <col min="5" max="5" width="11.140625" customWidth="1"/>
    <col min="6" max="6" width="14.85546875" customWidth="1"/>
    <col min="7" max="7" width="11.140625" customWidth="1"/>
    <col min="8" max="8" width="14.85546875" customWidth="1"/>
    <col min="9" max="9" width="12.28515625" customWidth="1"/>
    <col min="10" max="10" width="22.140625" customWidth="1"/>
  </cols>
  <sheetData>
    <row r="7" spans="1:10" ht="15.75" x14ac:dyDescent="0.25">
      <c r="A7" s="142" t="s">
        <v>24</v>
      </c>
      <c r="B7" s="71"/>
      <c r="C7" s="71"/>
      <c r="D7" s="71"/>
      <c r="E7" s="71"/>
      <c r="F7" s="71"/>
      <c r="G7" s="71"/>
      <c r="H7" s="71"/>
      <c r="I7" s="71"/>
      <c r="J7" s="143"/>
    </row>
    <row r="8" spans="1:10" ht="15" customHeight="1" x14ac:dyDescent="0.25">
      <c r="A8" s="4"/>
      <c r="C8" s="124" t="s">
        <v>50</v>
      </c>
      <c r="D8" s="125"/>
      <c r="E8" s="124" t="s">
        <v>48</v>
      </c>
      <c r="F8" s="125"/>
      <c r="G8" s="124" t="s">
        <v>48</v>
      </c>
      <c r="H8" s="125"/>
      <c r="I8" s="124" t="s">
        <v>25</v>
      </c>
      <c r="J8" s="144"/>
    </row>
    <row r="9" spans="1:10" ht="38.25" x14ac:dyDescent="0.25">
      <c r="A9" s="7" t="s">
        <v>26</v>
      </c>
      <c r="B9" s="8" t="s">
        <v>27</v>
      </c>
      <c r="C9" s="8" t="s">
        <v>39</v>
      </c>
      <c r="D9" s="8" t="s">
        <v>40</v>
      </c>
      <c r="E9" s="8" t="s">
        <v>42</v>
      </c>
      <c r="F9" s="8" t="s">
        <v>43</v>
      </c>
      <c r="G9" s="8" t="s">
        <v>70</v>
      </c>
      <c r="H9" s="8" t="s">
        <v>71</v>
      </c>
      <c r="I9" s="8" t="s">
        <v>46</v>
      </c>
      <c r="J9" s="9" t="s">
        <v>47</v>
      </c>
    </row>
    <row r="10" spans="1:10" ht="180" customHeight="1" x14ac:dyDescent="0.25">
      <c r="A10" s="25" t="s">
        <v>57</v>
      </c>
      <c r="B10" s="27" t="s">
        <v>61</v>
      </c>
      <c r="C10" s="10">
        <v>350</v>
      </c>
      <c r="D10" s="11">
        <v>28011126</v>
      </c>
      <c r="E10" s="11">
        <v>87</v>
      </c>
      <c r="F10" s="11">
        <v>5290777</v>
      </c>
      <c r="G10" s="11">
        <v>87</v>
      </c>
      <c r="H10" s="11">
        <v>5290777</v>
      </c>
      <c r="I10" s="12">
        <f>IF(G10&gt;0,G10/C10,0)</f>
        <v>0.24857142857142858</v>
      </c>
      <c r="J10" s="13">
        <f>IF(H10&gt;0,H10/D10,0)</f>
        <v>0.18888126810753697</v>
      </c>
    </row>
    <row r="11" spans="1:10" ht="108" x14ac:dyDescent="0.25">
      <c r="A11" s="26" t="s">
        <v>64</v>
      </c>
      <c r="B11" s="14" t="s">
        <v>62</v>
      </c>
      <c r="C11" s="15">
        <v>86</v>
      </c>
      <c r="D11" s="16">
        <v>20252348</v>
      </c>
      <c r="E11" s="16">
        <v>28</v>
      </c>
      <c r="F11" s="16">
        <v>5002062</v>
      </c>
      <c r="G11" s="16">
        <v>28</v>
      </c>
      <c r="H11" s="16">
        <v>5002062</v>
      </c>
      <c r="I11" s="12">
        <f>IF(G11&gt;0,G11/C11,0)</f>
        <v>0.32558139534883723</v>
      </c>
      <c r="J11" s="13">
        <f>IF(H11&gt;0,H11/D11,0)</f>
        <v>0.24698676913906475</v>
      </c>
    </row>
    <row r="12" spans="1:10" ht="15.75" x14ac:dyDescent="0.25">
      <c r="A12" s="140" t="s">
        <v>28</v>
      </c>
      <c r="B12" s="84"/>
      <c r="C12" s="84"/>
      <c r="D12" s="84"/>
      <c r="E12" s="84"/>
      <c r="F12" s="84"/>
      <c r="G12" s="84"/>
      <c r="H12" s="84"/>
      <c r="I12" s="84"/>
      <c r="J12" s="141"/>
    </row>
    <row r="13" spans="1:10" ht="15.75" x14ac:dyDescent="0.25">
      <c r="A13" s="142" t="s">
        <v>29</v>
      </c>
      <c r="B13" s="71"/>
      <c r="C13" s="71"/>
      <c r="D13" s="71"/>
      <c r="E13" s="71"/>
      <c r="F13" s="71"/>
      <c r="G13" s="71"/>
      <c r="H13" s="71"/>
      <c r="I13" s="71"/>
      <c r="J13" s="143"/>
    </row>
    <row r="14" spans="1:10" ht="30" customHeight="1" x14ac:dyDescent="0.25">
      <c r="A14" s="17" t="s">
        <v>30</v>
      </c>
      <c r="B14" s="108" t="s">
        <v>57</v>
      </c>
      <c r="C14" s="108"/>
      <c r="D14" s="108"/>
      <c r="E14" s="108"/>
      <c r="F14" s="108"/>
      <c r="G14" s="108"/>
      <c r="H14" s="108"/>
      <c r="I14" s="108"/>
      <c r="J14" s="145"/>
    </row>
    <row r="15" spans="1:10" ht="60" customHeight="1" x14ac:dyDescent="0.25">
      <c r="A15" s="17" t="s">
        <v>31</v>
      </c>
      <c r="B15" s="108" t="s">
        <v>58</v>
      </c>
      <c r="C15" s="108"/>
      <c r="D15" s="108"/>
      <c r="E15" s="108"/>
      <c r="F15" s="108"/>
      <c r="G15" s="108"/>
      <c r="H15" s="108"/>
      <c r="I15" s="108"/>
      <c r="J15" s="145"/>
    </row>
    <row r="16" spans="1:10" ht="45" customHeight="1" x14ac:dyDescent="0.25">
      <c r="A16" s="17" t="s">
        <v>32</v>
      </c>
      <c r="B16" s="108" t="s">
        <v>65</v>
      </c>
      <c r="C16" s="108"/>
      <c r="D16" s="108"/>
      <c r="E16" s="108"/>
      <c r="F16" s="108"/>
      <c r="G16" s="108"/>
      <c r="H16" s="108"/>
      <c r="I16" s="108"/>
      <c r="J16" s="145"/>
    </row>
    <row r="17" spans="1:10" ht="60" customHeight="1" x14ac:dyDescent="0.25">
      <c r="A17" s="17" t="s">
        <v>33</v>
      </c>
      <c r="B17" s="108" t="s">
        <v>66</v>
      </c>
      <c r="C17" s="108"/>
      <c r="D17" s="108"/>
      <c r="E17" s="108"/>
      <c r="F17" s="108"/>
      <c r="G17" s="108"/>
      <c r="H17" s="108"/>
      <c r="I17" s="108"/>
      <c r="J17" s="145"/>
    </row>
    <row r="18" spans="1:10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30"/>
    </row>
    <row r="19" spans="1:10" x14ac:dyDescent="0.25">
      <c r="A19" s="17" t="s">
        <v>30</v>
      </c>
      <c r="B19" s="108" t="s">
        <v>64</v>
      </c>
      <c r="C19" s="108"/>
      <c r="D19" s="108"/>
      <c r="E19" s="108"/>
      <c r="F19" s="108"/>
      <c r="G19" s="108"/>
      <c r="H19" s="108"/>
      <c r="I19" s="108"/>
      <c r="J19" s="145"/>
    </row>
    <row r="20" spans="1:10" ht="60" customHeight="1" x14ac:dyDescent="0.25">
      <c r="A20" s="17" t="s">
        <v>31</v>
      </c>
      <c r="B20" s="108" t="s">
        <v>67</v>
      </c>
      <c r="C20" s="108"/>
      <c r="D20" s="108"/>
      <c r="E20" s="108"/>
      <c r="F20" s="108"/>
      <c r="G20" s="108"/>
      <c r="H20" s="108"/>
      <c r="I20" s="108"/>
      <c r="J20" s="145"/>
    </row>
    <row r="21" spans="1:10" ht="45" customHeight="1" x14ac:dyDescent="0.25">
      <c r="A21" s="17" t="s">
        <v>32</v>
      </c>
      <c r="B21" s="108" t="s">
        <v>68</v>
      </c>
      <c r="C21" s="108"/>
      <c r="D21" s="108"/>
      <c r="E21" s="108"/>
      <c r="F21" s="108"/>
      <c r="G21" s="108"/>
      <c r="H21" s="108"/>
      <c r="I21" s="108"/>
      <c r="J21" s="145"/>
    </row>
    <row r="22" spans="1:10" ht="60" customHeight="1" x14ac:dyDescent="0.25">
      <c r="A22" s="17" t="s">
        <v>33</v>
      </c>
      <c r="B22" s="108" t="s">
        <v>69</v>
      </c>
      <c r="C22" s="108"/>
      <c r="D22" s="108"/>
      <c r="E22" s="108"/>
      <c r="F22" s="108"/>
      <c r="G22" s="108"/>
      <c r="H22" s="108"/>
      <c r="I22" s="108"/>
      <c r="J22" s="145"/>
    </row>
  </sheetData>
  <mergeCells count="15">
    <mergeCell ref="B20:J20"/>
    <mergeCell ref="B21:J21"/>
    <mergeCell ref="B22:J22"/>
    <mergeCell ref="A13:J13"/>
    <mergeCell ref="B14:J14"/>
    <mergeCell ref="B15:J15"/>
    <mergeCell ref="B16:J16"/>
    <mergeCell ref="B17:J17"/>
    <mergeCell ref="B19:J19"/>
    <mergeCell ref="A12:J12"/>
    <mergeCell ref="A7:J7"/>
    <mergeCell ref="C8:D8"/>
    <mergeCell ref="E8:F8"/>
    <mergeCell ref="G8:H8"/>
    <mergeCell ref="I8:J8"/>
  </mergeCells>
  <dataValidations count="7">
    <dataValidation allowBlank="1" showInputMessage="1" showErrorMessage="1" prompt="¿En qué consiste el producto? su objetivo" sqref="B20:J20 B15:J15" xr:uid="{00000000-0002-0000-0100-000000000000}"/>
    <dataValidation allowBlank="1" showInputMessage="1" showErrorMessage="1" prompt="1. Describir lo plasmado en el presupuesto_x000a_2. Describir lo alcanzado en términos financieros y de producción " sqref="B21:J21 B16:J16" xr:uid="{00000000-0002-0000-0100-000001000000}"/>
    <dataValidation allowBlank="1" showInputMessage="1" showErrorMessage="1" prompt="De existir desvío, explicar razones." sqref="B22:J22 B17:J18" xr:uid="{00000000-0002-0000-0100-000002000000}"/>
    <dataValidation allowBlank="1" showInputMessage="1" showErrorMessage="1" prompt="Nombre de cada producto" sqref="A9:A11" xr:uid="{00000000-0002-0000-0100-000003000000}"/>
    <dataValidation allowBlank="1" showInputMessage="1" showErrorMessage="1" prompt="Nombre del indicador" sqref="B9:B11" xr:uid="{00000000-0002-0000-0100-000004000000}"/>
    <dataValidation allowBlank="1" showInputMessage="1" showErrorMessage="1" prompt="Meta anual del indicador" sqref="C9:C11 E9 G9" xr:uid="{00000000-0002-0000-0100-000005000000}"/>
    <dataValidation allowBlank="1" showInputMessage="1" showErrorMessage="1" prompt="Monto presupuestado para el producto" sqref="D9:D11 E10:H11 F9 H9" xr:uid="{00000000-0002-0000-0100-000006000000}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Sheet1</vt:lpstr>
      <vt:lpstr>Hoja1!Área_de_impresión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Jose Miguel Duverge Jose</cp:lastModifiedBy>
  <cp:lastPrinted>2023-10-11T16:03:22Z</cp:lastPrinted>
  <dcterms:created xsi:type="dcterms:W3CDTF">2021-03-22T15:50:10Z</dcterms:created>
  <dcterms:modified xsi:type="dcterms:W3CDTF">2023-10-11T16:45:56Z</dcterms:modified>
</cp:coreProperties>
</file>