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Presupuesto\Documentos para la OAI\Ejecución Presupuestaria\"/>
    </mc:Choice>
  </mc:AlternateContent>
  <xr:revisionPtr revIDLastSave="0" documentId="13_ncr:1_{39910D85-5A9E-4333-9930-16493657A34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Aprobado'!$B$1:$D$92</definedName>
    <definedName name="_xlnm.Print_Area" localSheetId="1">'P2 Presupuesto Aprobado-Ejec '!$A$2:$J$96</definedName>
    <definedName name="_xlnm.Print_Area" localSheetId="2">'P3 Ejecucion '!$B$2:$T$90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2" l="1"/>
  <c r="I54" i="2"/>
  <c r="I38" i="2"/>
  <c r="H28" i="2"/>
  <c r="I28" i="2"/>
  <c r="I85" i="2" s="1"/>
  <c r="I12" i="2"/>
  <c r="S36" i="3" l="1"/>
  <c r="S26" i="3"/>
  <c r="S16" i="3"/>
  <c r="S10" i="3"/>
  <c r="C64" i="2"/>
  <c r="C54" i="2"/>
  <c r="C38" i="2"/>
  <c r="C28" i="2"/>
  <c r="C18" i="2"/>
  <c r="C12" i="2"/>
  <c r="D37" i="1"/>
  <c r="D11" i="1"/>
  <c r="D17" i="1"/>
  <c r="D27" i="1"/>
  <c r="D53" i="1"/>
  <c r="D63" i="1"/>
  <c r="C37" i="1"/>
  <c r="C11" i="1"/>
  <c r="S83" i="3" l="1"/>
  <c r="C85" i="2"/>
  <c r="D84" i="1"/>
  <c r="H54" i="2"/>
  <c r="J54" i="2" s="1"/>
  <c r="H64" i="2"/>
  <c r="H38" i="2"/>
  <c r="H18" i="2"/>
  <c r="H12" i="2"/>
  <c r="R26" i="3"/>
  <c r="R52" i="3"/>
  <c r="T52" i="3" s="1"/>
  <c r="R62" i="3"/>
  <c r="R36" i="3"/>
  <c r="R16" i="3"/>
  <c r="R10" i="3"/>
  <c r="G65" i="2"/>
  <c r="G64" i="2" s="1"/>
  <c r="G45" i="2"/>
  <c r="G38" i="2" s="1"/>
  <c r="G35" i="2"/>
  <c r="G29" i="2"/>
  <c r="G27" i="2"/>
  <c r="G26" i="2"/>
  <c r="G25" i="2"/>
  <c r="G24" i="2"/>
  <c r="G23" i="2"/>
  <c r="G19" i="2"/>
  <c r="G17" i="2"/>
  <c r="G14" i="2"/>
  <c r="G13" i="2"/>
  <c r="H85" i="2" l="1"/>
  <c r="R83" i="3"/>
  <c r="G28" i="2"/>
  <c r="G18" i="2"/>
  <c r="G12" i="2"/>
  <c r="Q62" i="3"/>
  <c r="Q36" i="3"/>
  <c r="Q26" i="3"/>
  <c r="Q16" i="3"/>
  <c r="Q10" i="3"/>
  <c r="Q83" i="3" l="1"/>
  <c r="G85" i="2"/>
  <c r="C63" i="1"/>
  <c r="P62" i="3" l="1"/>
  <c r="T62" i="3" s="1"/>
  <c r="P36" i="3"/>
  <c r="T36" i="3" s="1"/>
  <c r="P26" i="3"/>
  <c r="P10" i="3"/>
  <c r="P16" i="3"/>
  <c r="F28" i="2"/>
  <c r="F38" i="2"/>
  <c r="J38" i="2" s="1"/>
  <c r="F64" i="2"/>
  <c r="J64" i="2" s="1"/>
  <c r="F18" i="2"/>
  <c r="P83" i="3" l="1"/>
  <c r="E18" i="2" l="1"/>
  <c r="O16" i="3"/>
  <c r="D26" i="3"/>
  <c r="E26" i="3"/>
  <c r="F26" i="3"/>
  <c r="G26" i="3"/>
  <c r="H26" i="3"/>
  <c r="I26" i="3"/>
  <c r="J26" i="3"/>
  <c r="K26" i="3"/>
  <c r="L26" i="3"/>
  <c r="M26" i="3"/>
  <c r="N26" i="3"/>
  <c r="O26" i="3"/>
  <c r="D16" i="3"/>
  <c r="E16" i="3"/>
  <c r="F16" i="3"/>
  <c r="G16" i="3"/>
  <c r="H16" i="3"/>
  <c r="I16" i="3"/>
  <c r="J16" i="3"/>
  <c r="K16" i="3"/>
  <c r="L16" i="3"/>
  <c r="M16" i="3"/>
  <c r="N16" i="3"/>
  <c r="D10" i="3"/>
  <c r="E10" i="3"/>
  <c r="F10" i="3"/>
  <c r="G10" i="3"/>
  <c r="H10" i="3"/>
  <c r="I10" i="3"/>
  <c r="J10" i="3"/>
  <c r="K10" i="3"/>
  <c r="L10" i="3"/>
  <c r="M10" i="3"/>
  <c r="N10" i="3"/>
  <c r="O10" i="3"/>
  <c r="O83" i="3" l="1"/>
  <c r="C33" i="3"/>
  <c r="C26" i="3" s="1"/>
  <c r="T26" i="3" s="1"/>
  <c r="C24" i="3"/>
  <c r="C17" i="3"/>
  <c r="C15" i="3"/>
  <c r="C12" i="3"/>
  <c r="C11" i="3"/>
  <c r="C10" i="3" l="1"/>
  <c r="T10" i="3" s="1"/>
  <c r="C16" i="3"/>
  <c r="T16" i="3" s="1"/>
  <c r="E28" i="2"/>
  <c r="E12" i="2"/>
  <c r="F12" i="2"/>
  <c r="F85" i="2" s="1"/>
  <c r="C17" i="1"/>
  <c r="C53" i="1"/>
  <c r="C27" i="1"/>
  <c r="B85" i="2"/>
  <c r="D12" i="2"/>
  <c r="D18" i="2"/>
  <c r="J18" i="2" s="1"/>
  <c r="D28" i="2"/>
  <c r="J28" i="2" s="1"/>
  <c r="J12" i="2" l="1"/>
  <c r="J85" i="2" s="1"/>
  <c r="C84" i="1"/>
  <c r="C83" i="3"/>
  <c r="T83" i="3" s="1"/>
  <c r="D85" i="2"/>
  <c r="E85" i="2"/>
</calcChain>
</file>

<file path=xl/sharedStrings.xml><?xml version="1.0" encoding="utf-8"?>
<sst xmlns="http://schemas.openxmlformats.org/spreadsheetml/2006/main" count="294" uniqueCount="119">
  <si>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</si>
  <si>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</si>
  <si>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</si>
  <si>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</si>
  <si>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</si>
  <si>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</si>
  <si>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</si>
  <si>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</si>
  <si>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</si>
  <si>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</si>
  <si>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</si>
  <si>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</si>
  <si>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</si>
  <si>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</si>
  <si>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</si>
  <si>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</si>
  <si>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</si>
  <si>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</si>
  <si>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</si>
  <si>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</si>
  <si>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</si>
  <si>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</si>
  <si>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</si>
  <si>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</si>
  <si>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</si>
  <si>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</si>
  <si>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</si>
  <si>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</si>
  <si>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</si>
  <si>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</si>
  <si>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</si>
  <si>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</si>
  <si>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</si>
  <si>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</si>
  <si>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</si>
  <si>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</si>
  <si>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</si>
  <si>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</si>
  <si>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</si>
  <si>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</si>
  <si>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</si>
  <si>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</si>
  <si>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</si>
  <si>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</si>
  <si>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</si>
  <si>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</si>
  <si>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</si>
  <si>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</si>
  <si>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</si>
  <si>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</si>
  <si>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</si>
  <si>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</si>
  <si>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</si>
  <si>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</si>
  <si>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</si>
  <si>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</si>
  <si>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</si>
  <si>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</si>
  <si>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</si>
  <si>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</si>
  <si>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</si>
  <si>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</si>
  <si>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</si>
  <si>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</si>
  <si>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</si>
  <si>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</si>
  <si>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</si>
  <si>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</si>
  <si>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</si>
  <si>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</si>
  <si>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</si>
  <si>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</si>
  <si>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</si>
  <si>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</si>
  <si>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</si>
  <si>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</si>
  <si>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</si>
  <si>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</si>
  <si>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</si>
  <si>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</si>
  <si>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</si>
  <si>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</si>
  <si>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</si>
  <si>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</si>
  <si>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</si>
  <si>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</si>
  <si>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</si>
  <si>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</si>
  <si>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</si>
  <si>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</si>
  <si>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</si>
  <si>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</si>
  <si>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</si>
  <si>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</si>
  <si>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</si>
  <si>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Unidad de Analisis Financiero</t>
  </si>
  <si>
    <t xml:space="preserve">Encargado Division de Contabilidad </t>
  </si>
  <si>
    <t>Carlos Castellanos</t>
  </si>
  <si>
    <t>Encargado División de Contabilidad</t>
  </si>
  <si>
    <t xml:space="preserve">Revisado por: </t>
  </si>
  <si>
    <t xml:space="preserve">Aprobado por: </t>
  </si>
  <si>
    <t>Unidad de Análisis Financiero</t>
  </si>
  <si>
    <t xml:space="preserve">Presupuesto de Gasto y Aplicaciones Financieras </t>
  </si>
  <si>
    <t xml:space="preserve">Ejecución de Gasto y Aplicaciones Financieras </t>
  </si>
  <si>
    <t>Preparado por:</t>
  </si>
  <si>
    <t>Merary Lantigua</t>
  </si>
  <si>
    <t>Analista de Presupuesto</t>
  </si>
  <si>
    <t xml:space="preserve">Enc. Administrativo y  Financiero </t>
  </si>
  <si>
    <t xml:space="preserve">              Aprobado por: </t>
  </si>
  <si>
    <t xml:space="preserve">             Enc. Dpto. Administrativo y Financiero </t>
  </si>
  <si>
    <t xml:space="preserve">             Giancarlo Ricardo</t>
  </si>
  <si>
    <t xml:space="preserve"> </t>
  </si>
  <si>
    <t xml:space="preserve">                            Giancarlo Ricardo</t>
  </si>
  <si>
    <t xml:space="preserve">                            Aprobado por: </t>
  </si>
  <si>
    <t xml:space="preserve">                            Enc. Dpto. Administrativo y Financiero</t>
  </si>
  <si>
    <t xml:space="preserve">Analista de Presupuesto                                                                                        Enc. División de Contabilidad </t>
  </si>
  <si>
    <t xml:space="preserve">Merary Lantigua                                                                                                   Carlos Castellanos </t>
  </si>
  <si>
    <t xml:space="preserve">Preparado por:                                                                                                        Revisado por : </t>
  </si>
  <si>
    <t>Giancarlo 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</si>
</sst>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4" xfId="0" applyBorder="1"/>
    <xf numFmtId="0" fontId="3" fillId="0" borderId="4" xfId="0" applyFont="1" applyBorder="1" applyAlignment="1">
      <alignment horizontal="left" indent="1"/>
    </xf>
    <xf numFmtId="164" fontId="3" fillId="0" borderId="4" xfId="0" applyNumberFormat="1" applyFont="1" applyBorder="1"/>
    <xf numFmtId="0" fontId="0" fillId="0" borderId="4" xfId="0" applyBorder="1" applyAlignment="1">
      <alignment horizontal="left" indent="2"/>
    </xf>
    <xf numFmtId="0" fontId="3" fillId="0" borderId="4" xfId="0" applyFont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164" fontId="3" fillId="2" borderId="4" xfId="0" applyNumberFormat="1" applyFont="1" applyFill="1" applyBorder="1"/>
    <xf numFmtId="164" fontId="2" fillId="2" borderId="4" xfId="0" applyNumberFormat="1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3" fontId="0" fillId="0" borderId="4" xfId="1" applyFont="1" applyBorder="1"/>
    <xf numFmtId="43" fontId="3" fillId="0" borderId="4" xfId="1" applyFont="1" applyBorder="1"/>
    <xf numFmtId="43" fontId="3" fillId="0" borderId="4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4" xfId="0" applyFont="1" applyBorder="1"/>
    <xf numFmtId="0" fontId="10" fillId="5" borderId="1" xfId="0" applyFont="1" applyFill="1" applyBorder="1" applyAlignment="1">
      <alignment horizontal="center"/>
    </xf>
    <xf numFmtId="164" fontId="8" fillId="0" borderId="0" xfId="0" applyNumberFormat="1" applyFont="1" applyBorder="1"/>
    <xf numFmtId="164" fontId="8" fillId="0" borderId="4" xfId="0" applyNumberFormat="1" applyFont="1" applyBorder="1"/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9" fillId="0" borderId="4" xfId="0" applyNumberFormat="1" applyFont="1" applyBorder="1"/>
    <xf numFmtId="43" fontId="9" fillId="0" borderId="4" xfId="1" applyFont="1" applyBorder="1"/>
    <xf numFmtId="0" fontId="9" fillId="0" borderId="4" xfId="0" applyFont="1" applyBorder="1" applyAlignment="1">
      <alignment horizontal="center" wrapText="1"/>
    </xf>
    <xf numFmtId="0" fontId="10" fillId="2" borderId="4" xfId="0" applyFont="1" applyFill="1" applyBorder="1" applyAlignment="1">
      <alignment vertical="center"/>
    </xf>
    <xf numFmtId="164" fontId="10" fillId="2" borderId="4" xfId="0" applyNumberFormat="1" applyFont="1" applyFill="1" applyBorder="1"/>
    <xf numFmtId="43" fontId="8" fillId="0" borderId="4" xfId="0" applyNumberFormat="1" applyFont="1" applyBorder="1"/>
    <xf numFmtId="0" fontId="5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/>
    <xf numFmtId="43" fontId="8" fillId="0" borderId="4" xfId="1" applyFont="1" applyBorder="1"/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2" fillId="2" borderId="4" xfId="1" applyFont="1" applyFill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1" fillId="0" borderId="0" xfId="0" applyFont="1" applyAlignment="1"/>
    <xf numFmtId="164" fontId="8" fillId="0" borderId="8" xfId="0" applyNumberFormat="1" applyFont="1" applyBorder="1"/>
    <xf numFmtId="0" fontId="8" fillId="0" borderId="9" xfId="0" applyFont="1" applyBorder="1" applyAlignment="1">
      <alignment horizontal="left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left"/>
    </xf>
    <xf numFmtId="43" fontId="0" fillId="0" borderId="4" xfId="1" applyFont="1" applyFill="1" applyBorder="1"/>
    <xf numFmtId="164" fontId="8" fillId="0" borderId="4" xfId="0" applyNumberFormat="1" applyFont="1" applyFill="1" applyBorder="1"/>
    <xf numFmtId="164" fontId="9" fillId="0" borderId="4" xfId="0" applyNumberFormat="1" applyFont="1" applyFill="1" applyBorder="1"/>
    <xf numFmtId="43" fontId="3" fillId="0" borderId="4" xfId="1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6931025</xdr:colOff>
      <xdr:row>2</xdr:row>
      <xdr:rowOff>15875</xdr:rowOff>
    </xdr:from>
    <xdr:to>
      <xdr:col>3</xdr:col>
      <xdr:colOff>936625</xdr:colOff>
      <xdr:row>5</xdr:row>
      <xdr:rowOff>7714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396875"/>
          <a:ext cx="2435225" cy="833214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2019300</xdr:colOff>
      <xdr:row>4</xdr:row>
      <xdr:rowOff>47625</xdr:rowOff>
    </xdr:to>
    <xdr:pic>
      <xdr:nvPicPr>
        <xdr:cNvPr id="8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316C595E-CE46-4F4C-BF72-A8311DDC0BB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1000"/>
          <a:ext cx="18573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1832882</xdr:colOff>
      <xdr:row>1</xdr:row>
      <xdr:rowOff>122463</xdr:rowOff>
    </xdr:from>
    <xdr:to>
      <xdr:col>1</xdr:col>
      <xdr:colOff>57150</xdr:colOff>
      <xdr:row>5</xdr:row>
      <xdr:rowOff>116460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882" y="312963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585107</xdr:colOff>
      <xdr:row>1</xdr:row>
      <xdr:rowOff>121104</xdr:rowOff>
    </xdr:from>
    <xdr:to>
      <xdr:col>7</xdr:col>
      <xdr:colOff>557894</xdr:colOff>
      <xdr:row>5</xdr:row>
      <xdr:rowOff>158999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12286" y="311604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957037</xdr:colOff>
      <xdr:row>2</xdr:row>
      <xdr:rowOff>134119</xdr:rowOff>
    </xdr:from>
    <xdr:to>
      <xdr:col>18</xdr:col>
      <xdr:colOff>333376</xdr:colOff>
      <xdr:row>5</xdr:row>
      <xdr:rowOff>42884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42787" y="515119"/>
          <a:ext cx="2614839" cy="750140"/>
        </a:xfrm>
        <a:prstGeom prst="rect">
          <a:avLst/>
        </a:prstGeom>
      </xdr:spPr>
    </xdr:pic>
    <xdr:clientData/>
  </xdr:twoCellAnchor>
  <xdr:twoCellAnchor editAs="oneCell">
    <xdr:from>
      <xdr:col>1</xdr:col>
      <xdr:colOff>1336675</xdr:colOff>
      <xdr:row>1</xdr:row>
      <xdr:rowOff>154214</xdr:rowOff>
    </xdr:from>
    <xdr:to>
      <xdr:col>1</xdr:col>
      <xdr:colOff>3834946</xdr:colOff>
      <xdr:row>6</xdr:row>
      <xdr:rowOff>104669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0675" y="344714"/>
          <a:ext cx="2498271" cy="1188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"/>
  <sheetViews>
    <sheetView showGridLines="0" topLeftCell="A76" zoomScaleNormal="100" workbookViewId="0">
      <selection activeCell="C94" sqref="C94"/>
    </sheetView>
  </sheetViews>
  <sheetFormatPr baseColWidth="10" defaultColWidth="11.42578125" defaultRowHeight="15" x14ac:dyDescent="0.25"/>
  <cols>
    <col min="1" max="1" width="4.7109375" customWidth="1"/>
    <col min="2" max="2" width="105.85546875" customWidth="1"/>
    <col min="3" max="3" width="20.42578125" customWidth="1"/>
    <col min="4" max="4" width="24.85546875" customWidth="1"/>
  </cols>
  <sheetData>
    <row r="1" spans="1:15" x14ac:dyDescent="0.25">
      <c r="B1" s="66"/>
    </row>
    <row r="3" spans="1:15" ht="28.5" customHeight="1" x14ac:dyDescent="0.25">
      <c r="B3" s="53" t="s">
        <v>94</v>
      </c>
      <c r="C3" s="54"/>
      <c r="D3" s="54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customHeight="1" x14ac:dyDescent="0.25">
      <c r="B4" s="51" t="s">
        <v>101</v>
      </c>
      <c r="C4" s="52"/>
      <c r="D4" s="52"/>
      <c r="E4" s="9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B5" s="57">
        <v>2022</v>
      </c>
      <c r="C5" s="58"/>
      <c r="D5" s="58"/>
      <c r="E5" s="8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customHeight="1" x14ac:dyDescent="0.25">
      <c r="B6" s="55" t="s">
        <v>102</v>
      </c>
      <c r="C6" s="56"/>
      <c r="D6" s="56"/>
      <c r="E6" s="7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customHeight="1" x14ac:dyDescent="0.25">
      <c r="A7" s="6"/>
      <c r="B7" s="55" t="s">
        <v>76</v>
      </c>
      <c r="C7" s="56"/>
      <c r="D7" s="56"/>
      <c r="E7" s="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 x14ac:dyDescent="0.25">
      <c r="B8" s="82" t="s">
        <v>66</v>
      </c>
      <c r="C8" s="83" t="s">
        <v>93</v>
      </c>
      <c r="D8" s="83" t="s">
        <v>92</v>
      </c>
      <c r="E8" s="1"/>
    </row>
    <row r="9" spans="1:15" ht="23.25" customHeight="1" x14ac:dyDescent="0.25">
      <c r="B9" s="82"/>
      <c r="C9" s="83"/>
      <c r="D9" s="83"/>
      <c r="E9" s="1"/>
    </row>
    <row r="10" spans="1:15" x14ac:dyDescent="0.25">
      <c r="B10" s="15" t="s">
        <v>0</v>
      </c>
      <c r="C10" s="13"/>
      <c r="D10" s="13"/>
      <c r="E10" s="1"/>
    </row>
    <row r="11" spans="1:15" x14ac:dyDescent="0.25">
      <c r="B11" s="12" t="s">
        <v>1</v>
      </c>
      <c r="C11" s="23">
        <f>+C12+C13+C14+C15+C16</f>
        <v>116012210</v>
      </c>
      <c r="D11" s="23">
        <f>+D12+D13+D14+D15+D16</f>
        <v>141573162</v>
      </c>
      <c r="E11" s="1"/>
    </row>
    <row r="12" spans="1:15" x14ac:dyDescent="0.25">
      <c r="B12" s="14" t="s">
        <v>2</v>
      </c>
      <c r="C12" s="22">
        <v>80416785</v>
      </c>
      <c r="D12" s="22">
        <v>86757787</v>
      </c>
      <c r="E12" s="1"/>
    </row>
    <row r="13" spans="1:15" x14ac:dyDescent="0.25">
      <c r="B13" s="14" t="s">
        <v>3</v>
      </c>
      <c r="C13" s="22">
        <v>26434000</v>
      </c>
      <c r="D13" s="22">
        <v>43770000</v>
      </c>
      <c r="E13" s="1"/>
    </row>
    <row r="14" spans="1:15" x14ac:dyDescent="0.25">
      <c r="B14" s="14" t="s">
        <v>4</v>
      </c>
      <c r="C14" s="22">
        <v>486000</v>
      </c>
      <c r="D14" s="22">
        <v>486000</v>
      </c>
      <c r="E14" s="1"/>
    </row>
    <row r="15" spans="1:15" x14ac:dyDescent="0.25">
      <c r="B15" s="14" t="s">
        <v>5</v>
      </c>
      <c r="C15" s="22">
        <v>150000</v>
      </c>
      <c r="D15" s="22">
        <v>150000</v>
      </c>
      <c r="E15" s="1"/>
    </row>
    <row r="16" spans="1:15" x14ac:dyDescent="0.25">
      <c r="B16" s="14" t="s">
        <v>6</v>
      </c>
      <c r="C16" s="22">
        <v>8525425</v>
      </c>
      <c r="D16" s="22">
        <v>10409375</v>
      </c>
      <c r="E16" s="1"/>
    </row>
    <row r="17" spans="2:5" x14ac:dyDescent="0.25">
      <c r="B17" s="12" t="s">
        <v>7</v>
      </c>
      <c r="C17" s="23">
        <f>+C18+C19+C20+C21+C22+C23+C24+C25+C26</f>
        <v>68753902</v>
      </c>
      <c r="D17" s="23">
        <f>+D18+D19+D20+D21+D22+D23+D24+D25+D26</f>
        <v>168386950</v>
      </c>
      <c r="E17" s="1"/>
    </row>
    <row r="18" spans="2:5" x14ac:dyDescent="0.25">
      <c r="B18" s="14" t="s">
        <v>8</v>
      </c>
      <c r="C18" s="22">
        <v>4559360</v>
      </c>
      <c r="D18" s="22">
        <v>6633360</v>
      </c>
      <c r="E18" s="1"/>
    </row>
    <row r="19" spans="2:5" x14ac:dyDescent="0.25">
      <c r="B19" s="14" t="s">
        <v>9</v>
      </c>
      <c r="C19" s="22">
        <v>4759649</v>
      </c>
      <c r="D19" s="22">
        <v>4773649</v>
      </c>
      <c r="E19" s="1"/>
    </row>
    <row r="20" spans="2:5" x14ac:dyDescent="0.25">
      <c r="B20" s="14" t="s">
        <v>10</v>
      </c>
      <c r="C20" s="22">
        <v>901280</v>
      </c>
      <c r="D20" s="22">
        <v>901280</v>
      </c>
      <c r="E20" s="1"/>
    </row>
    <row r="21" spans="2:5" x14ac:dyDescent="0.25">
      <c r="B21" s="14" t="s">
        <v>11</v>
      </c>
      <c r="C21" s="22">
        <v>9128212</v>
      </c>
      <c r="D21" s="22">
        <v>19128212</v>
      </c>
      <c r="E21" s="1"/>
    </row>
    <row r="22" spans="2:5" x14ac:dyDescent="0.25">
      <c r="B22" s="14" t="s">
        <v>12</v>
      </c>
      <c r="C22" s="22">
        <v>17756055</v>
      </c>
      <c r="D22" s="73">
        <v>65872055</v>
      </c>
    </row>
    <row r="23" spans="2:5" ht="14.25" customHeight="1" x14ac:dyDescent="0.25">
      <c r="B23" s="14" t="s">
        <v>13</v>
      </c>
      <c r="C23" s="22">
        <v>2655093</v>
      </c>
      <c r="D23" s="73">
        <v>4560093</v>
      </c>
    </row>
    <row r="24" spans="2:5" x14ac:dyDescent="0.25">
      <c r="B24" s="14" t="s">
        <v>14</v>
      </c>
      <c r="C24" s="22">
        <v>3030816</v>
      </c>
      <c r="D24" s="73">
        <v>3605816</v>
      </c>
    </row>
    <row r="25" spans="2:5" x14ac:dyDescent="0.25">
      <c r="B25" s="14" t="s">
        <v>15</v>
      </c>
      <c r="C25" s="22">
        <v>24660437</v>
      </c>
      <c r="D25" s="73">
        <v>56235485</v>
      </c>
    </row>
    <row r="26" spans="2:5" x14ac:dyDescent="0.25">
      <c r="B26" s="14" t="s">
        <v>16</v>
      </c>
      <c r="C26" s="22">
        <v>1303000</v>
      </c>
      <c r="D26" s="73">
        <v>6677000</v>
      </c>
    </row>
    <row r="27" spans="2:5" x14ac:dyDescent="0.25">
      <c r="B27" s="12" t="s">
        <v>17</v>
      </c>
      <c r="C27" s="23">
        <f>+C28+C29+C30+C31+C32+C33+C34+C36</f>
        <v>13186048</v>
      </c>
      <c r="D27" s="76">
        <f>+D28+D29+D30+D32+D36+D33+D34+D31</f>
        <v>23006381.670000002</v>
      </c>
    </row>
    <row r="28" spans="2:5" x14ac:dyDescent="0.25">
      <c r="B28" s="14" t="s">
        <v>18</v>
      </c>
      <c r="C28" s="22">
        <v>519200</v>
      </c>
      <c r="D28" s="73">
        <v>618200</v>
      </c>
    </row>
    <row r="29" spans="2:5" x14ac:dyDescent="0.25">
      <c r="B29" s="14" t="s">
        <v>19</v>
      </c>
      <c r="C29" s="22">
        <v>3636342</v>
      </c>
      <c r="D29" s="73">
        <v>981342</v>
      </c>
    </row>
    <row r="30" spans="2:5" x14ac:dyDescent="0.25">
      <c r="B30" s="14" t="s">
        <v>20</v>
      </c>
      <c r="C30" s="22">
        <v>775357</v>
      </c>
      <c r="D30" s="73">
        <v>1017357</v>
      </c>
    </row>
    <row r="31" spans="2:5" x14ac:dyDescent="0.25">
      <c r="B31" s="14" t="s">
        <v>21</v>
      </c>
      <c r="C31" s="22">
        <v>164494</v>
      </c>
      <c r="D31" s="73">
        <v>164494</v>
      </c>
    </row>
    <row r="32" spans="2:5" x14ac:dyDescent="0.25">
      <c r="B32" s="14" t="s">
        <v>22</v>
      </c>
      <c r="C32" s="22">
        <v>24318</v>
      </c>
      <c r="D32" s="73">
        <v>134318</v>
      </c>
    </row>
    <row r="33" spans="2:4" x14ac:dyDescent="0.25">
      <c r="B33" s="14" t="s">
        <v>23</v>
      </c>
      <c r="C33" s="22">
        <v>10629</v>
      </c>
      <c r="D33" s="73">
        <v>10629</v>
      </c>
    </row>
    <row r="34" spans="2:4" x14ac:dyDescent="0.25">
      <c r="B34" s="14" t="s">
        <v>24</v>
      </c>
      <c r="C34" s="22">
        <v>3584600</v>
      </c>
      <c r="D34" s="73">
        <v>3584600</v>
      </c>
    </row>
    <row r="35" spans="2:4" x14ac:dyDescent="0.25">
      <c r="B35" s="14" t="s">
        <v>25</v>
      </c>
      <c r="C35" s="22"/>
      <c r="D35" s="73"/>
    </row>
    <row r="36" spans="2:4" x14ac:dyDescent="0.25">
      <c r="B36" s="14" t="s">
        <v>26</v>
      </c>
      <c r="C36" s="22">
        <v>4471108</v>
      </c>
      <c r="D36" s="73">
        <v>16495441.67</v>
      </c>
    </row>
    <row r="37" spans="2:4" x14ac:dyDescent="0.25">
      <c r="B37" s="12" t="s">
        <v>27</v>
      </c>
      <c r="C37" s="23">
        <f>+C44</f>
        <v>4053617</v>
      </c>
      <c r="D37" s="23">
        <f>+D38+D44</f>
        <v>4453617</v>
      </c>
    </row>
    <row r="38" spans="2:4" x14ac:dyDescent="0.25">
      <c r="B38" s="14" t="s">
        <v>28</v>
      </c>
      <c r="D38" s="22">
        <v>400000</v>
      </c>
    </row>
    <row r="39" spans="2:4" x14ac:dyDescent="0.25">
      <c r="B39" s="14" t="s">
        <v>29</v>
      </c>
      <c r="C39" s="22"/>
      <c r="D39" s="22"/>
    </row>
    <row r="40" spans="2:4" x14ac:dyDescent="0.25">
      <c r="B40" s="14" t="s">
        <v>30</v>
      </c>
      <c r="C40" s="22"/>
      <c r="D40" s="22"/>
    </row>
    <row r="41" spans="2:4" x14ac:dyDescent="0.25">
      <c r="B41" s="14" t="s">
        <v>31</v>
      </c>
      <c r="C41" s="22"/>
      <c r="D41" s="22"/>
    </row>
    <row r="42" spans="2:4" x14ac:dyDescent="0.25">
      <c r="B42" s="14" t="s">
        <v>32</v>
      </c>
      <c r="C42" s="22"/>
      <c r="D42" s="22"/>
    </row>
    <row r="43" spans="2:4" x14ac:dyDescent="0.25">
      <c r="B43" s="14" t="s">
        <v>33</v>
      </c>
      <c r="C43" s="22"/>
      <c r="D43" s="22"/>
    </row>
    <row r="44" spans="2:4" x14ac:dyDescent="0.25">
      <c r="B44" s="14" t="s">
        <v>34</v>
      </c>
      <c r="C44" s="22">
        <v>4053617</v>
      </c>
      <c r="D44" s="22">
        <v>4053617</v>
      </c>
    </row>
    <row r="45" spans="2:4" x14ac:dyDescent="0.25">
      <c r="B45" s="14" t="s">
        <v>35</v>
      </c>
      <c r="C45" s="22"/>
      <c r="D45" s="22"/>
    </row>
    <row r="46" spans="2:4" x14ac:dyDescent="0.25">
      <c r="B46" s="12" t="s">
        <v>36</v>
      </c>
      <c r="C46" s="23">
        <v>0</v>
      </c>
      <c r="D46" s="22"/>
    </row>
    <row r="47" spans="2:4" x14ac:dyDescent="0.25">
      <c r="B47" s="14" t="s">
        <v>37</v>
      </c>
      <c r="C47" s="22"/>
      <c r="D47" s="22"/>
    </row>
    <row r="48" spans="2:4" x14ac:dyDescent="0.25">
      <c r="B48" s="14" t="s">
        <v>38</v>
      </c>
      <c r="C48" s="22"/>
      <c r="D48" s="22"/>
    </row>
    <row r="49" spans="2:4" x14ac:dyDescent="0.25">
      <c r="B49" s="14" t="s">
        <v>39</v>
      </c>
      <c r="C49" s="22"/>
      <c r="D49" s="22"/>
    </row>
    <row r="50" spans="2:4" x14ac:dyDescent="0.25">
      <c r="B50" s="14" t="s">
        <v>40</v>
      </c>
      <c r="C50" s="22"/>
      <c r="D50" s="22"/>
    </row>
    <row r="51" spans="2:4" x14ac:dyDescent="0.25">
      <c r="B51" s="14" t="s">
        <v>41</v>
      </c>
      <c r="C51" s="22"/>
      <c r="D51" s="22"/>
    </row>
    <row r="52" spans="2:4" x14ac:dyDescent="0.25">
      <c r="B52" s="14" t="s">
        <v>42</v>
      </c>
      <c r="C52" s="22"/>
      <c r="D52" s="22"/>
    </row>
    <row r="53" spans="2:4" x14ac:dyDescent="0.25">
      <c r="B53" s="12" t="s">
        <v>43</v>
      </c>
      <c r="C53" s="23">
        <f>+C54+C55+C58+C59+C61</f>
        <v>15311373</v>
      </c>
      <c r="D53" s="23">
        <f>+D54+D55+D58+D59+D61</f>
        <v>72234373</v>
      </c>
    </row>
    <row r="54" spans="2:4" x14ac:dyDescent="0.25">
      <c r="B54" s="14" t="s">
        <v>44</v>
      </c>
      <c r="C54" s="22">
        <v>10337513</v>
      </c>
      <c r="D54" s="22">
        <v>51637513</v>
      </c>
    </row>
    <row r="55" spans="2:4" x14ac:dyDescent="0.25">
      <c r="B55" s="14" t="s">
        <v>45</v>
      </c>
      <c r="C55" s="22">
        <v>368160</v>
      </c>
      <c r="D55" s="22">
        <v>4468160</v>
      </c>
    </row>
    <row r="56" spans="2:4" x14ac:dyDescent="0.25">
      <c r="B56" s="14" t="s">
        <v>46</v>
      </c>
      <c r="C56" s="22"/>
      <c r="D56" s="22"/>
    </row>
    <row r="57" spans="2:4" x14ac:dyDescent="0.25">
      <c r="B57" s="14" t="s">
        <v>47</v>
      </c>
      <c r="C57" s="22"/>
      <c r="D57" s="22"/>
    </row>
    <row r="58" spans="2:4" x14ac:dyDescent="0.25">
      <c r="B58" s="14" t="s">
        <v>48</v>
      </c>
      <c r="C58" s="22">
        <v>4155700</v>
      </c>
      <c r="D58" s="22">
        <v>14484700</v>
      </c>
    </row>
    <row r="59" spans="2:4" x14ac:dyDescent="0.25">
      <c r="B59" s="14" t="s">
        <v>49</v>
      </c>
      <c r="C59" s="22">
        <v>400000</v>
      </c>
      <c r="D59" s="22">
        <v>1355000</v>
      </c>
    </row>
    <row r="60" spans="2:4" x14ac:dyDescent="0.25">
      <c r="B60" s="14" t="s">
        <v>50</v>
      </c>
      <c r="C60" s="22"/>
      <c r="D60" s="22"/>
    </row>
    <row r="61" spans="2:4" x14ac:dyDescent="0.25">
      <c r="B61" s="14" t="s">
        <v>51</v>
      </c>
      <c r="C61" s="22">
        <v>50000</v>
      </c>
      <c r="D61" s="22">
        <v>289000</v>
      </c>
    </row>
    <row r="62" spans="2:4" x14ac:dyDescent="0.25">
      <c r="B62" s="14" t="s">
        <v>52</v>
      </c>
      <c r="C62" s="22"/>
      <c r="D62" s="22"/>
    </row>
    <row r="63" spans="2:4" x14ac:dyDescent="0.25">
      <c r="B63" s="12" t="s">
        <v>53</v>
      </c>
      <c r="C63" s="23">
        <f>+C64</f>
        <v>0</v>
      </c>
      <c r="D63" s="23">
        <f>+D64+D65</f>
        <v>57600000</v>
      </c>
    </row>
    <row r="64" spans="2:4" x14ac:dyDescent="0.25">
      <c r="B64" s="14" t="s">
        <v>54</v>
      </c>
      <c r="C64" s="22"/>
      <c r="D64" s="22">
        <v>47600000</v>
      </c>
    </row>
    <row r="65" spans="2:4" x14ac:dyDescent="0.25">
      <c r="B65" s="14" t="s">
        <v>55</v>
      </c>
      <c r="C65" s="22"/>
      <c r="D65" s="22">
        <v>10000000</v>
      </c>
    </row>
    <row r="66" spans="2:4" x14ac:dyDescent="0.25">
      <c r="B66" s="14" t="s">
        <v>56</v>
      </c>
      <c r="C66" s="22"/>
      <c r="D66" s="22"/>
    </row>
    <row r="67" spans="2:4" x14ac:dyDescent="0.25">
      <c r="B67" s="14" t="s">
        <v>57</v>
      </c>
      <c r="C67" s="22"/>
      <c r="D67" s="22"/>
    </row>
    <row r="68" spans="2:4" x14ac:dyDescent="0.25">
      <c r="B68" s="12" t="s">
        <v>58</v>
      </c>
      <c r="C68" s="23">
        <v>0</v>
      </c>
      <c r="D68" s="22"/>
    </row>
    <row r="69" spans="2:4" x14ac:dyDescent="0.25">
      <c r="B69" s="14" t="s">
        <v>59</v>
      </c>
      <c r="C69" s="22"/>
      <c r="D69" s="22"/>
    </row>
    <row r="70" spans="2:4" x14ac:dyDescent="0.25">
      <c r="B70" s="14" t="s">
        <v>60</v>
      </c>
      <c r="C70" s="22"/>
      <c r="D70" s="22"/>
    </row>
    <row r="71" spans="2:4" x14ac:dyDescent="0.25">
      <c r="B71" s="12" t="s">
        <v>61</v>
      </c>
      <c r="C71" s="23">
        <v>0</v>
      </c>
      <c r="D71" s="22"/>
    </row>
    <row r="72" spans="2:4" x14ac:dyDescent="0.25">
      <c r="B72" s="14" t="s">
        <v>62</v>
      </c>
      <c r="C72" s="22"/>
      <c r="D72" s="22"/>
    </row>
    <row r="73" spans="2:4" x14ac:dyDescent="0.25">
      <c r="B73" s="14" t="s">
        <v>63</v>
      </c>
      <c r="C73" s="22"/>
      <c r="D73" s="22"/>
    </row>
    <row r="74" spans="2:4" x14ac:dyDescent="0.25">
      <c r="B74" s="14" t="s">
        <v>64</v>
      </c>
      <c r="C74" s="22"/>
      <c r="D74" s="22"/>
    </row>
    <row r="75" spans="2:4" x14ac:dyDescent="0.25">
      <c r="B75" s="15" t="s">
        <v>67</v>
      </c>
      <c r="C75" s="23">
        <v>0</v>
      </c>
      <c r="D75" s="23"/>
    </row>
    <row r="76" spans="2:4" x14ac:dyDescent="0.25">
      <c r="B76" s="12" t="s">
        <v>68</v>
      </c>
      <c r="C76" s="23"/>
      <c r="D76" s="22"/>
    </row>
    <row r="77" spans="2:4" x14ac:dyDescent="0.25">
      <c r="B77" s="14" t="s">
        <v>69</v>
      </c>
      <c r="C77" s="22"/>
      <c r="D77" s="22"/>
    </row>
    <row r="78" spans="2:4" x14ac:dyDescent="0.25">
      <c r="B78" s="14" t="s">
        <v>70</v>
      </c>
      <c r="C78" s="22"/>
      <c r="D78" s="22"/>
    </row>
    <row r="79" spans="2:4" x14ac:dyDescent="0.25">
      <c r="B79" s="12" t="s">
        <v>71</v>
      </c>
      <c r="C79" s="23">
        <v>0</v>
      </c>
      <c r="D79" s="22"/>
    </row>
    <row r="80" spans="2:4" x14ac:dyDescent="0.25">
      <c r="B80" s="14" t="s">
        <v>72</v>
      </c>
      <c r="C80" s="22"/>
      <c r="D80" s="22"/>
    </row>
    <row r="81" spans="2:5" x14ac:dyDescent="0.25">
      <c r="B81" s="14" t="s">
        <v>73</v>
      </c>
      <c r="C81" s="22"/>
      <c r="D81" s="22"/>
    </row>
    <row r="82" spans="2:5" x14ac:dyDescent="0.25">
      <c r="B82" s="12" t="s">
        <v>74</v>
      </c>
      <c r="C82" s="23">
        <v>0</v>
      </c>
      <c r="D82" s="22"/>
    </row>
    <row r="83" spans="2:5" x14ac:dyDescent="0.25">
      <c r="B83" s="14" t="s">
        <v>75</v>
      </c>
      <c r="C83" s="22"/>
      <c r="D83" s="22"/>
    </row>
    <row r="84" spans="2:5" x14ac:dyDescent="0.25">
      <c r="B84" s="16" t="s">
        <v>65</v>
      </c>
      <c r="C84" s="59">
        <f>+C11+C17+C27+C37+C53+C63</f>
        <v>217317150</v>
      </c>
      <c r="D84" s="59">
        <f>+D11+D17+D27+D53+D63+D37</f>
        <v>467254483.67000002</v>
      </c>
    </row>
    <row r="88" spans="2:5" ht="15.75" x14ac:dyDescent="0.25">
      <c r="B88" s="77" t="s">
        <v>117</v>
      </c>
      <c r="C88" s="80" t="s">
        <v>108</v>
      </c>
      <c r="D88" s="80"/>
      <c r="E88" s="78"/>
    </row>
    <row r="89" spans="2:5" ht="15.75" x14ac:dyDescent="0.25">
      <c r="B89" s="77"/>
      <c r="C89" s="77"/>
      <c r="D89" s="77"/>
      <c r="E89" s="78"/>
    </row>
    <row r="90" spans="2:5" ht="15.75" x14ac:dyDescent="0.25">
      <c r="B90" s="79" t="s">
        <v>116</v>
      </c>
      <c r="C90" s="81" t="s">
        <v>110</v>
      </c>
      <c r="D90" s="81"/>
      <c r="E90" s="78"/>
    </row>
    <row r="91" spans="2:5" ht="15.75" x14ac:dyDescent="0.25">
      <c r="B91" s="78" t="s">
        <v>115</v>
      </c>
      <c r="C91" s="80" t="s">
        <v>109</v>
      </c>
      <c r="D91" s="80"/>
      <c r="E91" s="80"/>
    </row>
    <row r="93" spans="2:5" ht="26.25" customHeight="1" x14ac:dyDescent="0.25"/>
    <row r="94" spans="2:5" ht="33.75" customHeight="1" x14ac:dyDescent="0.25"/>
  </sheetData>
  <mergeCells count="6">
    <mergeCell ref="C88:D88"/>
    <mergeCell ref="C90:D90"/>
    <mergeCell ref="C91:E91"/>
    <mergeCell ref="B8:B9"/>
    <mergeCell ref="C8:C9"/>
    <mergeCell ref="D8:D9"/>
  </mergeCells>
  <printOptions horizontalCentered="1"/>
  <pageMargins left="0.1" right="0.1" top="0.75" bottom="0.75" header="0.3" footer="0.3"/>
  <pageSetup scale="50" orientation="portrait" r:id="rId1"/>
  <rowBreaks count="1" manualBreakCount="1">
    <brk id="91" min="1" max="3" man="1"/>
  </rowBreaks>
  <colBreaks count="1" manualBreakCount="1">
    <brk id="1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97"/>
  <sheetViews>
    <sheetView showGridLines="0" tabSelected="1" view="pageBreakPreview" topLeftCell="A52" zoomScale="60" zoomScaleNormal="70" workbookViewId="0">
      <selection activeCell="F95" sqref="F95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18.7109375" bestFit="1" customWidth="1"/>
    <col min="6" max="6" width="19.7109375" bestFit="1" customWidth="1"/>
    <col min="7" max="9" width="19.7109375" customWidth="1"/>
    <col min="10" max="10" width="19.28515625" customWidth="1"/>
    <col min="11" max="11" width="17.7109375" bestFit="1" customWidth="1"/>
  </cols>
  <sheetData>
    <row r="2" spans="1:11" x14ac:dyDescent="0.25">
      <c r="B2" s="84"/>
      <c r="C2" s="84"/>
      <c r="D2" s="84"/>
      <c r="E2" s="84"/>
      <c r="F2" s="84"/>
      <c r="G2" s="43"/>
      <c r="H2" s="48"/>
      <c r="I2" s="67"/>
    </row>
    <row r="3" spans="1:11" ht="28.5" customHeight="1" x14ac:dyDescent="0.25">
      <c r="B3" s="85" t="s">
        <v>94</v>
      </c>
      <c r="C3" s="86"/>
      <c r="D3" s="86"/>
      <c r="E3" s="86"/>
      <c r="F3" s="86"/>
      <c r="G3" s="40"/>
      <c r="H3" s="45"/>
      <c r="I3" s="68"/>
      <c r="J3" s="10"/>
      <c r="K3" s="10"/>
    </row>
    <row r="4" spans="1:11" ht="21" customHeight="1" x14ac:dyDescent="0.25">
      <c r="B4" s="87" t="s">
        <v>95</v>
      </c>
      <c r="C4" s="88"/>
      <c r="D4" s="88"/>
      <c r="E4" s="88"/>
      <c r="F4" s="88"/>
      <c r="G4" s="39"/>
      <c r="H4" s="44"/>
      <c r="I4" s="69"/>
      <c r="J4" s="9"/>
      <c r="K4" s="9"/>
    </row>
    <row r="5" spans="1:11" ht="15.75" x14ac:dyDescent="0.25">
      <c r="B5" s="89">
        <v>2022</v>
      </c>
      <c r="C5" s="90"/>
      <c r="D5" s="90"/>
      <c r="E5" s="90"/>
      <c r="F5" s="90"/>
      <c r="G5" s="42"/>
      <c r="H5" s="47"/>
      <c r="I5" s="70"/>
      <c r="J5" s="8"/>
      <c r="K5" s="8"/>
    </row>
    <row r="6" spans="1:11" ht="15.75" customHeight="1" x14ac:dyDescent="0.25">
      <c r="B6" s="97" t="s">
        <v>91</v>
      </c>
      <c r="C6" s="98"/>
      <c r="D6" s="98"/>
      <c r="E6" s="98"/>
      <c r="F6" s="98"/>
      <c r="G6" s="41"/>
      <c r="H6" s="46"/>
      <c r="I6" s="71"/>
      <c r="J6" s="7"/>
      <c r="K6" s="7"/>
    </row>
    <row r="7" spans="1:11" ht="15.75" customHeight="1" x14ac:dyDescent="0.25">
      <c r="B7" s="98" t="s">
        <v>76</v>
      </c>
      <c r="C7" s="98"/>
      <c r="D7" s="98"/>
      <c r="E7" s="98"/>
      <c r="F7" s="98"/>
      <c r="G7" s="41"/>
      <c r="H7" s="46"/>
      <c r="I7" s="71"/>
      <c r="J7" s="7"/>
      <c r="K7" s="7"/>
    </row>
    <row r="9" spans="1:11" ht="25.5" customHeight="1" x14ac:dyDescent="0.25">
      <c r="A9" s="91" t="s">
        <v>66</v>
      </c>
      <c r="B9" s="92" t="s">
        <v>93</v>
      </c>
      <c r="C9" s="92" t="s">
        <v>92</v>
      </c>
      <c r="D9" s="94" t="s">
        <v>90</v>
      </c>
      <c r="E9" s="95"/>
      <c r="F9" s="95"/>
      <c r="G9" s="95"/>
      <c r="H9" s="95"/>
      <c r="I9" s="95"/>
      <c r="J9" s="96"/>
    </row>
    <row r="10" spans="1:11" ht="18.75" x14ac:dyDescent="0.3">
      <c r="A10" s="91"/>
      <c r="B10" s="93"/>
      <c r="C10" s="93"/>
      <c r="D10" s="28" t="s">
        <v>78</v>
      </c>
      <c r="E10" s="28" t="s">
        <v>79</v>
      </c>
      <c r="F10" s="28" t="s">
        <v>80</v>
      </c>
      <c r="G10" s="28" t="s">
        <v>81</v>
      </c>
      <c r="H10" s="28" t="s">
        <v>82</v>
      </c>
      <c r="I10" s="28" t="s">
        <v>83</v>
      </c>
      <c r="J10" s="28" t="s">
        <v>77</v>
      </c>
    </row>
    <row r="11" spans="1:11" ht="18.75" x14ac:dyDescent="0.3">
      <c r="A11" s="65" t="s">
        <v>0</v>
      </c>
      <c r="B11" s="25"/>
      <c r="C11" s="29"/>
      <c r="D11" s="29"/>
      <c r="E11" s="29"/>
      <c r="F11" s="29"/>
      <c r="G11" s="29"/>
      <c r="H11" s="29"/>
      <c r="I11" s="29"/>
      <c r="J11" s="64"/>
    </row>
    <row r="12" spans="1:11" ht="18.75" x14ac:dyDescent="0.3">
      <c r="A12" s="31" t="s">
        <v>1</v>
      </c>
      <c r="B12" s="30">
        <v>116012210</v>
      </c>
      <c r="C12" s="30">
        <f>+C13+C14+C15+C16+C17</f>
        <v>141573162</v>
      </c>
      <c r="D12" s="30">
        <f t="shared" ref="D12" si="0">+D13+D14+D17</f>
        <v>6399833.3200000003</v>
      </c>
      <c r="E12" s="30">
        <f t="shared" ref="E12" si="1">+E13+E14+E17</f>
        <v>8454817.7599999998</v>
      </c>
      <c r="F12" s="30">
        <f t="shared" ref="F12:I12" si="2">+F13+F14+F17</f>
        <v>7463064.4500000002</v>
      </c>
      <c r="G12" s="30">
        <f t="shared" si="2"/>
        <v>11162028.350000001</v>
      </c>
      <c r="H12" s="30">
        <f t="shared" si="2"/>
        <v>8410544.7899999991</v>
      </c>
      <c r="I12" s="30">
        <f t="shared" si="2"/>
        <v>8043475.3200000003</v>
      </c>
      <c r="J12" s="30">
        <f>+D12+E12+F12+G12+H12+I12</f>
        <v>49933763.990000002</v>
      </c>
    </row>
    <row r="13" spans="1:11" ht="18.75" x14ac:dyDescent="0.3">
      <c r="A13" s="32" t="s">
        <v>2</v>
      </c>
      <c r="B13" s="22">
        <v>80416785</v>
      </c>
      <c r="C13" s="22">
        <v>86757787</v>
      </c>
      <c r="D13" s="33">
        <v>5203313.34</v>
      </c>
      <c r="E13" s="33">
        <v>6117833.3499999996</v>
      </c>
      <c r="F13" s="33">
        <v>5647987.0899999999</v>
      </c>
      <c r="G13" s="33">
        <f>+'P3 Ejecucion '!Q11</f>
        <v>5622223.5300000003</v>
      </c>
      <c r="H13" s="33">
        <v>6043708.5</v>
      </c>
      <c r="I13" s="22">
        <v>6076966.6699999999</v>
      </c>
      <c r="J13" s="27"/>
    </row>
    <row r="14" spans="1:11" ht="18.75" x14ac:dyDescent="0.3">
      <c r="A14" s="32" t="s">
        <v>3</v>
      </c>
      <c r="B14" s="22">
        <v>26434000</v>
      </c>
      <c r="C14" s="22">
        <v>43770000</v>
      </c>
      <c r="D14" s="33">
        <v>425000</v>
      </c>
      <c r="E14" s="34">
        <v>1443000</v>
      </c>
      <c r="F14" s="34">
        <v>1004000</v>
      </c>
      <c r="G14" s="34">
        <f>+'P3 Ejecucion '!Q12</f>
        <v>4735300</v>
      </c>
      <c r="H14" s="34">
        <v>1507800</v>
      </c>
      <c r="I14" s="22">
        <v>1067000</v>
      </c>
      <c r="J14" s="27"/>
    </row>
    <row r="15" spans="1:11" ht="18.75" x14ac:dyDescent="0.3">
      <c r="A15" s="32" t="s">
        <v>4</v>
      </c>
      <c r="B15" s="22">
        <v>486000</v>
      </c>
      <c r="C15" s="22">
        <v>486000</v>
      </c>
      <c r="D15" s="27"/>
      <c r="E15" s="27"/>
      <c r="F15" s="27"/>
      <c r="G15" s="27"/>
      <c r="H15" s="27"/>
      <c r="I15" s="11"/>
      <c r="J15" s="27"/>
    </row>
    <row r="16" spans="1:11" ht="18.75" x14ac:dyDescent="0.3">
      <c r="A16" s="32" t="s">
        <v>5</v>
      </c>
      <c r="B16" s="22">
        <v>150000</v>
      </c>
      <c r="C16" s="22">
        <v>150000</v>
      </c>
      <c r="D16" s="27"/>
      <c r="E16" s="27"/>
      <c r="F16" s="27"/>
      <c r="G16" s="27"/>
      <c r="H16" s="27"/>
      <c r="I16" s="11"/>
      <c r="J16" s="27"/>
    </row>
    <row r="17" spans="1:10" ht="18.75" x14ac:dyDescent="0.3">
      <c r="A17" s="32" t="s">
        <v>6</v>
      </c>
      <c r="B17" s="22">
        <v>8525425</v>
      </c>
      <c r="C17" s="22">
        <v>10409375</v>
      </c>
      <c r="D17" s="33">
        <v>771519.98</v>
      </c>
      <c r="E17" s="34">
        <v>893984.41</v>
      </c>
      <c r="F17" s="34">
        <v>811077.36</v>
      </c>
      <c r="G17" s="34">
        <f>+'P3 Ejecucion '!Q15</f>
        <v>804504.82</v>
      </c>
      <c r="H17" s="34">
        <v>859036.29</v>
      </c>
      <c r="I17" s="22">
        <v>899508.65</v>
      </c>
      <c r="J17" s="27"/>
    </row>
    <row r="18" spans="1:10" ht="18.75" x14ac:dyDescent="0.3">
      <c r="A18" s="31" t="s">
        <v>7</v>
      </c>
      <c r="B18" s="30">
        <v>68753902</v>
      </c>
      <c r="C18" s="30">
        <f>+C19+C20+C21+C22+C23+C24+C25+C26+C27</f>
        <v>168386950</v>
      </c>
      <c r="D18" s="30">
        <f t="shared" ref="D18" si="3">+D19+D26</f>
        <v>143549.54</v>
      </c>
      <c r="E18" s="30">
        <f>+E19+E23+E24+E26</f>
        <v>1348285.76</v>
      </c>
      <c r="F18" s="30">
        <f>+F19+F20+F23+F24+F25+F26+F27</f>
        <v>8805506.3599999994</v>
      </c>
      <c r="G18" s="30">
        <f>+G19+G20+G23+G24+G25+G26+G27</f>
        <v>2046694.43</v>
      </c>
      <c r="H18" s="30">
        <f>+H19+H20+H23+H24+H25+H26+H27</f>
        <v>2399728.52</v>
      </c>
      <c r="I18" s="30">
        <f>+I19+I20+I23+I24+I25+I26+I27</f>
        <v>1968269.17</v>
      </c>
      <c r="J18" s="30">
        <f>+D18+E18+F18+G18+H18+I18</f>
        <v>16712033.779999999</v>
      </c>
    </row>
    <row r="19" spans="1:10" ht="18.75" x14ac:dyDescent="0.3">
      <c r="A19" s="32" t="s">
        <v>8</v>
      </c>
      <c r="B19" s="22">
        <v>4559360</v>
      </c>
      <c r="C19" s="22">
        <v>6633360</v>
      </c>
      <c r="D19" s="33">
        <v>137549.54</v>
      </c>
      <c r="E19" s="34">
        <v>422637.15</v>
      </c>
      <c r="F19" s="34">
        <v>418073.24</v>
      </c>
      <c r="G19" s="34">
        <f>+'P3 Ejecucion '!Q17</f>
        <v>596782.11</v>
      </c>
      <c r="H19" s="34">
        <v>281755.87</v>
      </c>
      <c r="I19" s="22">
        <v>421273.58</v>
      </c>
      <c r="J19" s="27"/>
    </row>
    <row r="20" spans="1:10" ht="37.5" x14ac:dyDescent="0.3">
      <c r="A20" s="32" t="s">
        <v>9</v>
      </c>
      <c r="B20" s="22">
        <v>4759649</v>
      </c>
      <c r="C20" s="22">
        <v>4773649</v>
      </c>
      <c r="D20" s="27"/>
      <c r="E20" s="27"/>
      <c r="F20" s="34">
        <v>13688</v>
      </c>
      <c r="G20" s="34"/>
      <c r="H20" s="34"/>
      <c r="I20" s="22"/>
      <c r="J20" s="27"/>
    </row>
    <row r="21" spans="1:10" ht="18.75" x14ac:dyDescent="0.3">
      <c r="A21" s="32" t="s">
        <v>10</v>
      </c>
      <c r="B21" s="22">
        <v>901280</v>
      </c>
      <c r="C21" s="22">
        <v>901280</v>
      </c>
      <c r="D21" s="27"/>
      <c r="E21" s="27"/>
      <c r="F21" s="27"/>
      <c r="G21" s="27"/>
      <c r="H21" s="27"/>
      <c r="I21" s="22"/>
      <c r="J21" s="27"/>
    </row>
    <row r="22" spans="1:10" ht="18.75" x14ac:dyDescent="0.3">
      <c r="A22" s="32" t="s">
        <v>11</v>
      </c>
      <c r="B22" s="22">
        <v>9128212</v>
      </c>
      <c r="C22" s="22">
        <v>19128212</v>
      </c>
      <c r="D22" s="27"/>
      <c r="E22" s="27"/>
      <c r="F22" s="34">
        <v>0</v>
      </c>
      <c r="G22" s="34"/>
      <c r="H22" s="34"/>
      <c r="I22" s="22"/>
      <c r="J22" s="27"/>
    </row>
    <row r="23" spans="1:10" ht="18.75" x14ac:dyDescent="0.3">
      <c r="A23" s="32" t="s">
        <v>12</v>
      </c>
      <c r="B23" s="22">
        <v>17756055</v>
      </c>
      <c r="C23" s="22">
        <v>65872055</v>
      </c>
      <c r="D23" s="27"/>
      <c r="E23" s="34">
        <v>41300</v>
      </c>
      <c r="F23" s="34">
        <v>562015.12</v>
      </c>
      <c r="G23" s="34">
        <f>+'P3 Ejecucion '!Q21</f>
        <v>1030979.66</v>
      </c>
      <c r="H23" s="34">
        <v>1362722.81</v>
      </c>
      <c r="I23" s="22">
        <v>860221.41</v>
      </c>
      <c r="J23" s="27"/>
    </row>
    <row r="24" spans="1:10" ht="18.75" x14ac:dyDescent="0.3">
      <c r="A24" s="32" t="s">
        <v>13</v>
      </c>
      <c r="B24" s="22">
        <v>2655093</v>
      </c>
      <c r="C24" s="73">
        <v>4560093</v>
      </c>
      <c r="D24" s="27"/>
      <c r="E24" s="34">
        <v>858398.61</v>
      </c>
      <c r="F24" s="34">
        <v>307858.09000000003</v>
      </c>
      <c r="G24" s="34">
        <f>+'P3 Ejecucion '!Q22</f>
        <v>301857.15999999997</v>
      </c>
      <c r="H24" s="34">
        <v>317508.07</v>
      </c>
      <c r="I24" s="22">
        <v>344510.18</v>
      </c>
      <c r="J24" s="27"/>
    </row>
    <row r="25" spans="1:10" ht="56.25" x14ac:dyDescent="0.3">
      <c r="A25" s="35" t="s">
        <v>14</v>
      </c>
      <c r="B25" s="22">
        <v>3030816</v>
      </c>
      <c r="C25" s="73">
        <v>3605816</v>
      </c>
      <c r="D25" s="27"/>
      <c r="E25" s="27"/>
      <c r="F25" s="34">
        <v>113553.77</v>
      </c>
      <c r="G25" s="34">
        <f>+'P3 Ejecucion '!Q23</f>
        <v>3215.5</v>
      </c>
      <c r="H25" s="34">
        <v>24721.5</v>
      </c>
      <c r="I25" s="22"/>
      <c r="J25" s="27"/>
    </row>
    <row r="26" spans="1:10" ht="37.5" x14ac:dyDescent="0.3">
      <c r="A26" s="32" t="s">
        <v>15</v>
      </c>
      <c r="B26" s="22">
        <v>24660437</v>
      </c>
      <c r="C26" s="73">
        <v>56235485</v>
      </c>
      <c r="D26" s="33">
        <v>6000</v>
      </c>
      <c r="E26" s="34">
        <v>25950</v>
      </c>
      <c r="F26" s="34">
        <v>7379818.1399999997</v>
      </c>
      <c r="G26" s="34">
        <f>+'P3 Ejecucion '!Q24</f>
        <v>60614</v>
      </c>
      <c r="H26" s="34">
        <v>292182.46999999997</v>
      </c>
      <c r="I26" s="22">
        <v>156510</v>
      </c>
      <c r="J26" s="27"/>
    </row>
    <row r="27" spans="1:10" ht="18.75" x14ac:dyDescent="0.3">
      <c r="A27" s="32" t="s">
        <v>16</v>
      </c>
      <c r="B27" s="22">
        <v>1303000</v>
      </c>
      <c r="C27" s="73">
        <v>6677000</v>
      </c>
      <c r="D27" s="27"/>
      <c r="E27" s="27"/>
      <c r="F27" s="34">
        <v>10500</v>
      </c>
      <c r="G27" s="34">
        <f>+'P3 Ejecucion '!Q25</f>
        <v>53246</v>
      </c>
      <c r="H27" s="34">
        <v>120837.8</v>
      </c>
      <c r="I27" s="22">
        <v>185754</v>
      </c>
      <c r="J27" s="27"/>
    </row>
    <row r="28" spans="1:10" ht="18.75" x14ac:dyDescent="0.3">
      <c r="A28" s="31" t="s">
        <v>17</v>
      </c>
      <c r="B28" s="30">
        <v>13186048</v>
      </c>
      <c r="C28" s="74">
        <f>+C29+C30+C31+C32+C33+C34+C35+C37</f>
        <v>23006381.670000002</v>
      </c>
      <c r="D28" s="30">
        <f t="shared" ref="D28:E28" si="4">+D35</f>
        <v>190350</v>
      </c>
      <c r="E28" s="30">
        <f t="shared" si="4"/>
        <v>229200</v>
      </c>
      <c r="F28" s="30">
        <f>+F29+F31+F35+F37</f>
        <v>2880575.6</v>
      </c>
      <c r="G28" s="30">
        <f>+G29+G31+G35+G37</f>
        <v>238700</v>
      </c>
      <c r="H28" s="30">
        <f>+H29+H31+H35+H37+H30</f>
        <v>578127.92000000004</v>
      </c>
      <c r="I28" s="30">
        <f>+I29+I31+I35+I37+I30</f>
        <v>883857.61</v>
      </c>
      <c r="J28" s="30">
        <f>+D28+E28+F28+G28+H28+I28</f>
        <v>5000811.13</v>
      </c>
    </row>
    <row r="29" spans="1:10" ht="18.75" x14ac:dyDescent="0.3">
      <c r="A29" s="32" t="s">
        <v>18</v>
      </c>
      <c r="B29" s="22">
        <v>519200</v>
      </c>
      <c r="C29" s="73">
        <v>618200</v>
      </c>
      <c r="D29" s="27"/>
      <c r="E29" s="27"/>
      <c r="F29" s="34">
        <v>15900</v>
      </c>
      <c r="G29" s="34">
        <f>+'P3 Ejecucion '!Q27</f>
        <v>0</v>
      </c>
      <c r="H29" s="34">
        <v>42657.21</v>
      </c>
      <c r="I29" s="22"/>
      <c r="J29" s="27"/>
    </row>
    <row r="30" spans="1:10" ht="18.75" x14ac:dyDescent="0.3">
      <c r="A30" s="32" t="s">
        <v>19</v>
      </c>
      <c r="B30" s="22">
        <v>3636342</v>
      </c>
      <c r="C30" s="73">
        <v>981342</v>
      </c>
      <c r="D30" s="27"/>
      <c r="E30" s="27"/>
      <c r="F30" s="34">
        <v>0</v>
      </c>
      <c r="G30" s="34"/>
      <c r="H30" s="34">
        <v>30680</v>
      </c>
      <c r="I30" s="22">
        <v>430522.41</v>
      </c>
      <c r="J30" s="27"/>
    </row>
    <row r="31" spans="1:10" ht="18.75" x14ac:dyDescent="0.3">
      <c r="A31" s="32" t="s">
        <v>20</v>
      </c>
      <c r="B31" s="22">
        <v>775357</v>
      </c>
      <c r="C31" s="73">
        <v>1017357</v>
      </c>
      <c r="D31" s="27"/>
      <c r="E31" s="27"/>
      <c r="F31" s="34">
        <v>240956</v>
      </c>
      <c r="G31" s="34"/>
      <c r="H31" s="34">
        <v>108740.07</v>
      </c>
      <c r="I31" s="22"/>
      <c r="J31" s="27"/>
    </row>
    <row r="32" spans="1:10" ht="18.75" x14ac:dyDescent="0.3">
      <c r="A32" s="32" t="s">
        <v>21</v>
      </c>
      <c r="B32" s="22">
        <v>164494</v>
      </c>
      <c r="C32" s="73">
        <v>164494</v>
      </c>
      <c r="D32" s="27"/>
      <c r="E32" s="27"/>
      <c r="F32" s="34"/>
      <c r="G32" s="34"/>
      <c r="H32" s="34"/>
      <c r="I32" s="22"/>
      <c r="J32" s="27"/>
    </row>
    <row r="33" spans="1:10" ht="18.75" x14ac:dyDescent="0.3">
      <c r="A33" s="32" t="s">
        <v>22</v>
      </c>
      <c r="B33" s="22">
        <v>24318</v>
      </c>
      <c r="C33" s="73">
        <v>134318</v>
      </c>
      <c r="D33" s="27"/>
      <c r="E33" s="27"/>
      <c r="F33" s="34">
        <v>0</v>
      </c>
      <c r="G33" s="34"/>
      <c r="H33" s="34"/>
      <c r="I33" s="22"/>
      <c r="J33" s="27"/>
    </row>
    <row r="34" spans="1:10" ht="37.5" x14ac:dyDescent="0.3">
      <c r="A34" s="32" t="s">
        <v>23</v>
      </c>
      <c r="B34" s="22">
        <v>10629</v>
      </c>
      <c r="C34" s="73">
        <v>10629</v>
      </c>
      <c r="D34" s="27"/>
      <c r="E34" s="27"/>
      <c r="F34" s="34">
        <v>0</v>
      </c>
      <c r="G34" s="34"/>
      <c r="H34" s="34"/>
      <c r="I34" s="22"/>
      <c r="J34" s="27"/>
    </row>
    <row r="35" spans="1:10" ht="37.5" x14ac:dyDescent="0.3">
      <c r="A35" s="32" t="s">
        <v>24</v>
      </c>
      <c r="B35" s="22">
        <v>3584600</v>
      </c>
      <c r="C35" s="73">
        <v>3584600</v>
      </c>
      <c r="D35" s="33">
        <v>190350</v>
      </c>
      <c r="E35" s="34">
        <v>229200</v>
      </c>
      <c r="F35" s="34">
        <v>240200</v>
      </c>
      <c r="G35" s="34">
        <f>+'P3 Ejecucion '!Q33</f>
        <v>238700</v>
      </c>
      <c r="H35" s="34">
        <v>249157.37</v>
      </c>
      <c r="I35" s="22">
        <v>267200</v>
      </c>
      <c r="J35" s="27"/>
    </row>
    <row r="36" spans="1:10" ht="37.5" x14ac:dyDescent="0.3">
      <c r="A36" s="32" t="s">
        <v>25</v>
      </c>
      <c r="B36" s="22"/>
      <c r="C36" s="75"/>
      <c r="D36" s="27"/>
      <c r="E36" s="27"/>
      <c r="F36" s="34"/>
      <c r="G36" s="34"/>
      <c r="H36" s="34"/>
      <c r="I36" s="22"/>
      <c r="J36" s="27"/>
    </row>
    <row r="37" spans="1:10" ht="18.75" x14ac:dyDescent="0.3">
      <c r="A37" s="32" t="s">
        <v>26</v>
      </c>
      <c r="B37" s="22">
        <v>4471108</v>
      </c>
      <c r="C37" s="73">
        <v>16495441.67</v>
      </c>
      <c r="D37" s="27"/>
      <c r="E37" s="27"/>
      <c r="F37" s="34">
        <v>2383519.6</v>
      </c>
      <c r="G37" s="34"/>
      <c r="H37" s="34">
        <v>146893.26999999999</v>
      </c>
      <c r="I37" s="22">
        <v>186135.2</v>
      </c>
      <c r="J37" s="27"/>
    </row>
    <row r="38" spans="1:10" ht="18.75" x14ac:dyDescent="0.3">
      <c r="A38" s="31" t="s">
        <v>27</v>
      </c>
      <c r="B38" s="30">
        <v>4053617</v>
      </c>
      <c r="C38" s="74">
        <f>+C39+C45</f>
        <v>4453617</v>
      </c>
      <c r="D38" s="30">
        <v>0</v>
      </c>
      <c r="E38" s="30">
        <v>0</v>
      </c>
      <c r="F38" s="30">
        <f>+F45</f>
        <v>303082.48</v>
      </c>
      <c r="G38" s="30">
        <f>+G45</f>
        <v>318724.18</v>
      </c>
      <c r="H38" s="30">
        <f>+H45</f>
        <v>176573.41</v>
      </c>
      <c r="I38" s="30">
        <f>+I45</f>
        <v>0</v>
      </c>
      <c r="J38" s="30">
        <f>+F38+G38+H38</f>
        <v>798380.07</v>
      </c>
    </row>
    <row r="39" spans="1:10" ht="37.5" x14ac:dyDescent="0.3">
      <c r="A39" s="32" t="s">
        <v>28</v>
      </c>
      <c r="C39" s="73">
        <v>400000</v>
      </c>
      <c r="D39" s="27"/>
      <c r="E39" s="27"/>
      <c r="F39" s="34">
        <v>0</v>
      </c>
      <c r="G39" s="34"/>
      <c r="H39" s="34"/>
      <c r="I39" s="34"/>
      <c r="J39" s="27"/>
    </row>
    <row r="40" spans="1:10" ht="37.5" x14ac:dyDescent="0.3">
      <c r="A40" s="32" t="s">
        <v>29</v>
      </c>
      <c r="B40" s="22"/>
      <c r="C40" s="33"/>
      <c r="D40" s="27"/>
      <c r="E40" s="27"/>
      <c r="F40" s="34"/>
      <c r="G40" s="34"/>
      <c r="H40" s="34"/>
      <c r="I40" s="34"/>
      <c r="J40" s="27"/>
    </row>
    <row r="41" spans="1:10" ht="37.5" x14ac:dyDescent="0.3">
      <c r="A41" s="32" t="s">
        <v>30</v>
      </c>
      <c r="B41" s="22"/>
      <c r="C41" s="33"/>
      <c r="D41" s="27"/>
      <c r="E41" s="27"/>
      <c r="F41" s="34"/>
      <c r="G41" s="34"/>
      <c r="H41" s="34"/>
      <c r="I41" s="34"/>
      <c r="J41" s="27"/>
    </row>
    <row r="42" spans="1:10" ht="37.5" x14ac:dyDescent="0.3">
      <c r="A42" s="32" t="s">
        <v>31</v>
      </c>
      <c r="B42" s="22"/>
      <c r="C42" s="33"/>
      <c r="D42" s="27"/>
      <c r="E42" s="27"/>
      <c r="F42" s="34"/>
      <c r="G42" s="34"/>
      <c r="H42" s="34"/>
      <c r="I42" s="34"/>
      <c r="J42" s="27"/>
    </row>
    <row r="43" spans="1:10" ht="37.5" x14ac:dyDescent="0.3">
      <c r="A43" s="32" t="s">
        <v>32</v>
      </c>
      <c r="B43" s="22"/>
      <c r="C43" s="33"/>
      <c r="D43" s="27"/>
      <c r="E43" s="27"/>
      <c r="F43" s="34"/>
      <c r="G43" s="34"/>
      <c r="H43" s="34"/>
      <c r="I43" s="34"/>
      <c r="J43" s="27"/>
    </row>
    <row r="44" spans="1:10" ht="18.75" x14ac:dyDescent="0.3">
      <c r="A44" s="32" t="s">
        <v>33</v>
      </c>
      <c r="B44" s="22"/>
      <c r="C44" s="33"/>
      <c r="D44" s="27"/>
      <c r="E44" s="27"/>
      <c r="F44" s="34"/>
      <c r="G44" s="34"/>
      <c r="H44" s="34"/>
      <c r="I44" s="34"/>
      <c r="J44" s="27"/>
    </row>
    <row r="45" spans="1:10" ht="37.5" x14ac:dyDescent="0.3">
      <c r="A45" s="32" t="s">
        <v>34</v>
      </c>
      <c r="B45" s="22">
        <v>4053617</v>
      </c>
      <c r="C45" s="22">
        <v>4053617</v>
      </c>
      <c r="D45" s="27"/>
      <c r="E45" s="27"/>
      <c r="F45" s="34">
        <v>303082.48</v>
      </c>
      <c r="G45" s="34">
        <f>+'P3 Ejecucion '!Q43</f>
        <v>318724.18</v>
      </c>
      <c r="H45" s="34">
        <v>176573.41</v>
      </c>
      <c r="I45" s="34"/>
      <c r="J45" s="27"/>
    </row>
    <row r="46" spans="1:10" ht="37.5" x14ac:dyDescent="0.3">
      <c r="A46" s="32" t="s">
        <v>35</v>
      </c>
      <c r="B46" s="22"/>
      <c r="C46" s="33"/>
      <c r="D46" s="27"/>
      <c r="E46" s="27"/>
      <c r="F46" s="27"/>
      <c r="G46" s="27"/>
      <c r="H46" s="27"/>
      <c r="I46" s="27"/>
      <c r="J46" s="27"/>
    </row>
    <row r="47" spans="1:10" ht="18.75" x14ac:dyDescent="0.3">
      <c r="A47" s="31" t="s">
        <v>36</v>
      </c>
      <c r="B47" s="30">
        <v>0</v>
      </c>
      <c r="C47" s="30"/>
      <c r="D47" s="27"/>
      <c r="E47" s="27"/>
      <c r="F47" s="34">
        <v>0</v>
      </c>
      <c r="G47" s="34">
        <v>0</v>
      </c>
      <c r="H47" s="34">
        <v>0</v>
      </c>
      <c r="I47" s="34"/>
      <c r="J47" s="27"/>
    </row>
    <row r="48" spans="1:10" ht="37.5" x14ac:dyDescent="0.3">
      <c r="A48" s="32" t="s">
        <v>37</v>
      </c>
      <c r="B48" s="33"/>
      <c r="C48" s="33"/>
      <c r="D48" s="27"/>
      <c r="E48" s="27"/>
      <c r="F48" s="27"/>
      <c r="G48" s="27"/>
      <c r="H48" s="27"/>
      <c r="I48" s="27"/>
      <c r="J48" s="27"/>
    </row>
    <row r="49" spans="1:10" ht="37.5" x14ac:dyDescent="0.3">
      <c r="A49" s="32" t="s">
        <v>38</v>
      </c>
      <c r="B49" s="33"/>
      <c r="C49" s="33"/>
      <c r="D49" s="27"/>
      <c r="E49" s="27"/>
      <c r="F49" s="27"/>
      <c r="G49" s="27"/>
      <c r="H49" s="27"/>
      <c r="I49" s="27"/>
      <c r="J49" s="27"/>
    </row>
    <row r="50" spans="1:10" ht="37.5" x14ac:dyDescent="0.3">
      <c r="A50" s="32" t="s">
        <v>39</v>
      </c>
      <c r="B50" s="33"/>
      <c r="C50" s="33"/>
      <c r="D50" s="27"/>
      <c r="E50" s="27"/>
      <c r="F50" s="27"/>
      <c r="G50" s="27"/>
      <c r="H50" s="27"/>
      <c r="I50" s="27"/>
      <c r="J50" s="27"/>
    </row>
    <row r="51" spans="1:10" ht="37.5" x14ac:dyDescent="0.3">
      <c r="A51" s="32" t="s">
        <v>40</v>
      </c>
      <c r="B51" s="33"/>
      <c r="C51" s="33"/>
      <c r="D51" s="27"/>
      <c r="E51" s="27"/>
      <c r="F51" s="27"/>
      <c r="G51" s="27"/>
      <c r="H51" s="27"/>
      <c r="I51" s="27"/>
      <c r="J51" s="27"/>
    </row>
    <row r="52" spans="1:10" ht="37.5" x14ac:dyDescent="0.3">
      <c r="A52" s="32" t="s">
        <v>41</v>
      </c>
      <c r="B52" s="33"/>
      <c r="C52" s="33"/>
      <c r="D52" s="27"/>
      <c r="E52" s="27"/>
      <c r="F52" s="27"/>
      <c r="G52" s="27"/>
      <c r="H52" s="27"/>
      <c r="I52" s="27"/>
      <c r="J52" s="27"/>
    </row>
    <row r="53" spans="1:10" ht="37.5" x14ac:dyDescent="0.3">
      <c r="A53" s="32" t="s">
        <v>42</v>
      </c>
      <c r="B53" s="33"/>
      <c r="C53" s="33"/>
      <c r="D53" s="27"/>
      <c r="E53" s="27"/>
      <c r="F53" s="27"/>
      <c r="G53" s="27"/>
      <c r="H53" s="27"/>
      <c r="I53" s="27"/>
      <c r="J53" s="27"/>
    </row>
    <row r="54" spans="1:10" ht="18.75" x14ac:dyDescent="0.3">
      <c r="A54" s="31" t="s">
        <v>43</v>
      </c>
      <c r="B54" s="30">
        <v>15311373</v>
      </c>
      <c r="C54" s="30">
        <f>+C55+C56+C59+C60+C62</f>
        <v>72234373</v>
      </c>
      <c r="D54" s="27"/>
      <c r="E54" s="27"/>
      <c r="F54" s="34">
        <v>0</v>
      </c>
      <c r="G54" s="34">
        <v>0</v>
      </c>
      <c r="H54" s="50">
        <f>+H59</f>
        <v>100848.41</v>
      </c>
      <c r="I54" s="50">
        <f>+I59</f>
        <v>0</v>
      </c>
      <c r="J54" s="38">
        <f>+H54</f>
        <v>100848.41</v>
      </c>
    </row>
    <row r="55" spans="1:10" ht="18.75" x14ac:dyDescent="0.3">
      <c r="A55" s="32" t="s">
        <v>44</v>
      </c>
      <c r="B55" s="22">
        <v>10337513</v>
      </c>
      <c r="C55" s="22">
        <v>51637513</v>
      </c>
      <c r="D55" s="27"/>
      <c r="E55" s="27"/>
      <c r="F55" s="34">
        <v>0</v>
      </c>
      <c r="G55" s="34"/>
      <c r="H55" s="34"/>
      <c r="I55" s="34"/>
      <c r="J55" s="27"/>
    </row>
    <row r="56" spans="1:10" ht="37.5" x14ac:dyDescent="0.3">
      <c r="A56" s="32" t="s">
        <v>45</v>
      </c>
      <c r="B56" s="22">
        <v>368160</v>
      </c>
      <c r="C56" s="22">
        <v>4468160</v>
      </c>
      <c r="D56" s="27"/>
      <c r="E56" s="27"/>
      <c r="F56" s="34">
        <v>0</v>
      </c>
      <c r="G56" s="34"/>
      <c r="H56" s="34"/>
      <c r="I56" s="34"/>
      <c r="J56" s="27"/>
    </row>
    <row r="57" spans="1:10" ht="37.5" x14ac:dyDescent="0.3">
      <c r="A57" s="32" t="s">
        <v>46</v>
      </c>
      <c r="B57" s="22"/>
      <c r="C57" s="33"/>
      <c r="D57" s="27"/>
      <c r="E57" s="27"/>
      <c r="F57" s="34"/>
      <c r="G57" s="34"/>
      <c r="H57" s="34"/>
      <c r="I57" s="34"/>
      <c r="J57" s="27"/>
    </row>
    <row r="58" spans="1:10" ht="37.5" x14ac:dyDescent="0.3">
      <c r="A58" s="32" t="s">
        <v>47</v>
      </c>
      <c r="B58" s="22"/>
      <c r="C58" s="33"/>
      <c r="D58" s="27"/>
      <c r="E58" s="27"/>
      <c r="F58" s="34"/>
      <c r="G58" s="34"/>
      <c r="H58" s="34"/>
      <c r="I58" s="34"/>
      <c r="J58" s="27"/>
    </row>
    <row r="59" spans="1:10" ht="37.5" x14ac:dyDescent="0.3">
      <c r="A59" s="32" t="s">
        <v>48</v>
      </c>
      <c r="B59" s="22">
        <v>4155700</v>
      </c>
      <c r="C59" s="22">
        <v>14484700</v>
      </c>
      <c r="D59" s="27"/>
      <c r="E59" s="27"/>
      <c r="F59" s="34">
        <v>0</v>
      </c>
      <c r="G59" s="34"/>
      <c r="H59" s="34">
        <v>100848.41</v>
      </c>
      <c r="I59" s="34"/>
      <c r="J59" s="27"/>
    </row>
    <row r="60" spans="1:10" ht="18.75" x14ac:dyDescent="0.3">
      <c r="A60" s="32" t="s">
        <v>49</v>
      </c>
      <c r="B60" s="22">
        <v>400000</v>
      </c>
      <c r="C60" s="22">
        <v>1355000</v>
      </c>
      <c r="D60" s="27"/>
      <c r="E60" s="27"/>
      <c r="F60" s="34">
        <v>0</v>
      </c>
      <c r="G60" s="34"/>
      <c r="H60" s="34"/>
      <c r="I60" s="34"/>
      <c r="J60" s="27"/>
    </row>
    <row r="61" spans="1:10" ht="18.75" x14ac:dyDescent="0.3">
      <c r="A61" s="32" t="s">
        <v>50</v>
      </c>
      <c r="B61" s="22"/>
      <c r="C61" s="33"/>
      <c r="D61" s="27"/>
      <c r="E61" s="27"/>
      <c r="F61" s="34"/>
      <c r="G61" s="34"/>
      <c r="H61" s="34"/>
      <c r="I61" s="34"/>
      <c r="J61" s="27"/>
    </row>
    <row r="62" spans="1:10" ht="18.75" x14ac:dyDescent="0.3">
      <c r="A62" s="32" t="s">
        <v>51</v>
      </c>
      <c r="B62" s="22">
        <v>50000</v>
      </c>
      <c r="C62" s="22">
        <v>289000</v>
      </c>
      <c r="D62" s="27"/>
      <c r="E62" s="27"/>
      <c r="F62" s="34"/>
      <c r="G62" s="34"/>
      <c r="H62" s="34"/>
      <c r="I62" s="34"/>
      <c r="J62" s="27"/>
    </row>
    <row r="63" spans="1:10" ht="37.5" x14ac:dyDescent="0.3">
      <c r="A63" s="32" t="s">
        <v>52</v>
      </c>
      <c r="B63" s="22"/>
      <c r="C63" s="33"/>
      <c r="D63" s="27"/>
      <c r="E63" s="27"/>
      <c r="F63" s="34"/>
      <c r="G63" s="34"/>
      <c r="H63" s="34"/>
      <c r="I63" s="34"/>
      <c r="J63" s="27"/>
    </row>
    <row r="64" spans="1:10" ht="18.75" x14ac:dyDescent="0.3">
      <c r="A64" s="31" t="s">
        <v>53</v>
      </c>
      <c r="B64" s="30"/>
      <c r="C64" s="30">
        <f>+C65+C66</f>
        <v>57600000</v>
      </c>
      <c r="D64" s="27"/>
      <c r="E64" s="27"/>
      <c r="F64" s="38">
        <f>+F65</f>
        <v>10549757.619999999</v>
      </c>
      <c r="G64" s="38">
        <f>+G65</f>
        <v>7477642.7300000004</v>
      </c>
      <c r="H64" s="38">
        <f>+H65</f>
        <v>0</v>
      </c>
      <c r="I64" s="38"/>
      <c r="J64" s="38">
        <f>+F64+G64</f>
        <v>18027400.350000001</v>
      </c>
    </row>
    <row r="65" spans="1:10" ht="18.75" x14ac:dyDescent="0.3">
      <c r="A65" s="32" t="s">
        <v>54</v>
      </c>
      <c r="B65" s="33"/>
      <c r="C65" s="22">
        <v>47600000</v>
      </c>
      <c r="D65" s="27"/>
      <c r="E65" s="27"/>
      <c r="F65" s="34">
        <v>10549757.619999999</v>
      </c>
      <c r="G65" s="34">
        <f>+'P3 Ejecucion '!Q63</f>
        <v>7477642.7300000004</v>
      </c>
      <c r="H65" s="34"/>
      <c r="I65" s="34"/>
      <c r="J65" s="27"/>
    </row>
    <row r="66" spans="1:10" ht="18.75" x14ac:dyDescent="0.3">
      <c r="A66" s="32" t="s">
        <v>55</v>
      </c>
      <c r="B66" s="33"/>
      <c r="C66" s="22">
        <v>10000000</v>
      </c>
      <c r="D66" s="27"/>
      <c r="E66" s="27"/>
      <c r="F66" s="27"/>
      <c r="G66" s="27"/>
      <c r="H66" s="27"/>
      <c r="I66" s="27"/>
      <c r="J66" s="27"/>
    </row>
    <row r="67" spans="1:10" ht="37.5" x14ac:dyDescent="0.3">
      <c r="A67" s="32" t="s">
        <v>56</v>
      </c>
      <c r="B67" s="33"/>
      <c r="C67" s="33"/>
      <c r="D67" s="27"/>
      <c r="E67" s="27"/>
      <c r="F67" s="27"/>
      <c r="G67" s="27"/>
      <c r="H67" s="27"/>
      <c r="I67" s="27"/>
      <c r="J67" s="27"/>
    </row>
    <row r="68" spans="1:10" ht="56.25" x14ac:dyDescent="0.3">
      <c r="A68" s="32" t="s">
        <v>57</v>
      </c>
      <c r="B68" s="33"/>
      <c r="C68" s="33"/>
      <c r="D68" s="27"/>
      <c r="E68" s="27"/>
      <c r="F68" s="27"/>
      <c r="G68" s="27"/>
      <c r="H68" s="27"/>
      <c r="I68" s="27"/>
      <c r="J68" s="27"/>
    </row>
    <row r="69" spans="1:10" ht="37.5" x14ac:dyDescent="0.3">
      <c r="A69" s="31" t="s">
        <v>58</v>
      </c>
      <c r="B69" s="30"/>
      <c r="C69" s="30"/>
      <c r="D69" s="27"/>
      <c r="E69" s="27"/>
      <c r="F69" s="27"/>
      <c r="G69" s="27"/>
      <c r="H69" s="27"/>
      <c r="I69" s="27"/>
      <c r="J69" s="27"/>
    </row>
    <row r="70" spans="1:10" ht="18.75" x14ac:dyDescent="0.3">
      <c r="A70" s="32" t="s">
        <v>59</v>
      </c>
      <c r="B70" s="33"/>
      <c r="C70" s="33"/>
      <c r="D70" s="27"/>
      <c r="E70" s="27"/>
      <c r="F70" s="27"/>
      <c r="G70" s="27"/>
      <c r="H70" s="27"/>
      <c r="I70" s="27"/>
      <c r="J70" s="27"/>
    </row>
    <row r="71" spans="1:10" ht="37.5" x14ac:dyDescent="0.3">
      <c r="A71" s="32" t="s">
        <v>60</v>
      </c>
      <c r="B71" s="33"/>
      <c r="C71" s="33"/>
      <c r="D71" s="27"/>
      <c r="E71" s="27"/>
      <c r="F71" s="27"/>
      <c r="G71" s="27"/>
      <c r="H71" s="27"/>
      <c r="I71" s="27"/>
      <c r="J71" s="27"/>
    </row>
    <row r="72" spans="1:10" ht="18.75" x14ac:dyDescent="0.3">
      <c r="A72" s="31" t="s">
        <v>61</v>
      </c>
      <c r="B72" s="30"/>
      <c r="C72" s="30"/>
      <c r="D72" s="27"/>
      <c r="E72" s="27"/>
      <c r="F72" s="27"/>
      <c r="G72" s="27"/>
      <c r="H72" s="27"/>
      <c r="I72" s="27"/>
      <c r="J72" s="27"/>
    </row>
    <row r="73" spans="1:10" ht="18.75" x14ac:dyDescent="0.3">
      <c r="A73" s="32" t="s">
        <v>62</v>
      </c>
      <c r="B73" s="33"/>
      <c r="C73" s="33"/>
      <c r="D73" s="27"/>
      <c r="E73" s="27"/>
      <c r="F73" s="27"/>
      <c r="G73" s="27"/>
      <c r="H73" s="27"/>
      <c r="I73" s="27"/>
      <c r="J73" s="27"/>
    </row>
    <row r="74" spans="1:10" ht="18.75" x14ac:dyDescent="0.3">
      <c r="A74" s="32" t="s">
        <v>63</v>
      </c>
      <c r="B74" s="33"/>
      <c r="C74" s="33"/>
      <c r="D74" s="27"/>
      <c r="E74" s="27"/>
      <c r="F74" s="27"/>
      <c r="G74" s="27"/>
      <c r="H74" s="27"/>
      <c r="I74" s="27"/>
      <c r="J74" s="27"/>
    </row>
    <row r="75" spans="1:10" ht="37.5" x14ac:dyDescent="0.3">
      <c r="A75" s="32" t="s">
        <v>64</v>
      </c>
      <c r="B75" s="33"/>
      <c r="C75" s="33"/>
      <c r="D75" s="27"/>
      <c r="E75" s="27"/>
      <c r="F75" s="27"/>
      <c r="G75" s="27"/>
      <c r="H75" s="27"/>
      <c r="I75" s="27"/>
      <c r="J75" s="27"/>
    </row>
    <row r="76" spans="1:10" ht="18.75" x14ac:dyDescent="0.3">
      <c r="A76" s="31" t="s">
        <v>67</v>
      </c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8.75" x14ac:dyDescent="0.3">
      <c r="A77" s="31" t="s">
        <v>68</v>
      </c>
      <c r="B77" s="30"/>
      <c r="C77" s="30"/>
      <c r="D77" s="27"/>
      <c r="E77" s="27"/>
      <c r="F77" s="27"/>
      <c r="G77" s="27"/>
      <c r="H77" s="27"/>
      <c r="I77" s="27"/>
      <c r="J77" s="27"/>
    </row>
    <row r="78" spans="1:10" ht="37.5" x14ac:dyDescent="0.3">
      <c r="A78" s="32" t="s">
        <v>69</v>
      </c>
      <c r="B78" s="33"/>
      <c r="C78" s="33"/>
      <c r="D78" s="27"/>
      <c r="E78" s="27"/>
      <c r="F78" s="27"/>
      <c r="G78" s="27"/>
      <c r="H78" s="27"/>
      <c r="I78" s="27"/>
      <c r="J78" s="27"/>
    </row>
    <row r="79" spans="1:10" ht="37.5" x14ac:dyDescent="0.3">
      <c r="A79" s="32" t="s">
        <v>70</v>
      </c>
      <c r="B79" s="33"/>
      <c r="C79" s="33"/>
      <c r="D79" s="27"/>
      <c r="E79" s="27"/>
      <c r="F79" s="27"/>
      <c r="G79" s="27"/>
      <c r="H79" s="27"/>
      <c r="I79" s="27"/>
      <c r="J79" s="27"/>
    </row>
    <row r="80" spans="1:10" ht="18.75" x14ac:dyDescent="0.3">
      <c r="A80" s="31" t="s">
        <v>71</v>
      </c>
      <c r="B80" s="30"/>
      <c r="C80" s="30"/>
      <c r="D80" s="27"/>
      <c r="E80" s="27"/>
      <c r="F80" s="27"/>
      <c r="G80" s="27"/>
      <c r="H80" s="27"/>
      <c r="I80" s="27"/>
      <c r="J80" s="27"/>
    </row>
    <row r="81" spans="1:10" ht="18.75" x14ac:dyDescent="0.3">
      <c r="A81" s="32" t="s">
        <v>72</v>
      </c>
      <c r="B81" s="33"/>
      <c r="C81" s="33"/>
      <c r="D81" s="27"/>
      <c r="E81" s="27"/>
      <c r="F81" s="27"/>
      <c r="G81" s="27"/>
      <c r="H81" s="27"/>
      <c r="I81" s="27"/>
      <c r="J81" s="27"/>
    </row>
    <row r="82" spans="1:10" ht="18.75" x14ac:dyDescent="0.3">
      <c r="A82" s="32" t="s">
        <v>73</v>
      </c>
      <c r="B82" s="33"/>
      <c r="C82" s="33"/>
      <c r="D82" s="27"/>
      <c r="E82" s="27"/>
      <c r="F82" s="27"/>
      <c r="G82" s="27"/>
      <c r="H82" s="27"/>
      <c r="I82" s="27"/>
      <c r="J82" s="27"/>
    </row>
    <row r="83" spans="1:10" ht="18.75" x14ac:dyDescent="0.3">
      <c r="A83" s="31" t="s">
        <v>74</v>
      </c>
      <c r="B83" s="30"/>
      <c r="C83" s="30"/>
      <c r="D83" s="27"/>
      <c r="E83" s="27"/>
      <c r="F83" s="27"/>
      <c r="G83" s="27"/>
      <c r="H83" s="27"/>
      <c r="I83" s="27"/>
      <c r="J83" s="27"/>
    </row>
    <row r="84" spans="1:10" ht="37.5" x14ac:dyDescent="0.3">
      <c r="A84" s="32" t="s">
        <v>75</v>
      </c>
      <c r="B84" s="33"/>
      <c r="C84" s="33"/>
      <c r="D84" s="27"/>
      <c r="E84" s="27"/>
      <c r="F84" s="27"/>
      <c r="G84" s="27"/>
      <c r="H84" s="27"/>
      <c r="I84" s="27"/>
      <c r="J84" s="27"/>
    </row>
    <row r="85" spans="1:10" ht="18.75" x14ac:dyDescent="0.3">
      <c r="A85" s="36" t="s">
        <v>65</v>
      </c>
      <c r="B85" s="37">
        <f>+B12+B18+B28+B38+B54</f>
        <v>217317150</v>
      </c>
      <c r="C85" s="37">
        <f>+C12+C18+C28+C54+C64+C38</f>
        <v>467254483.67000002</v>
      </c>
      <c r="D85" s="37">
        <f t="shared" ref="D85:E85" si="5">+D12+D18+D28</f>
        <v>6733732.8600000003</v>
      </c>
      <c r="E85" s="37">
        <f t="shared" si="5"/>
        <v>10032303.52</v>
      </c>
      <c r="F85" s="37">
        <f>+F12+F18+F28+F38+F64</f>
        <v>30001986.509999998</v>
      </c>
      <c r="G85" s="37">
        <f>+G12+G18+G28+G38+G64</f>
        <v>21243789.690000001</v>
      </c>
      <c r="H85" s="37">
        <f>+H12+H18+H28+H38+H54</f>
        <v>11665823.049999999</v>
      </c>
      <c r="I85" s="37">
        <f>+I12+I18+I28</f>
        <v>10895602.1</v>
      </c>
      <c r="J85" s="37">
        <f>+J12+J18+J28+J38+J54+J64</f>
        <v>90573237.729999989</v>
      </c>
    </row>
    <row r="90" spans="1:10" ht="18.75" x14ac:dyDescent="0.3">
      <c r="F90" s="25"/>
      <c r="G90" s="25"/>
      <c r="H90" s="25"/>
      <c r="I90" s="25"/>
    </row>
    <row r="91" spans="1:10" ht="21" x14ac:dyDescent="0.35">
      <c r="A91" s="60" t="s">
        <v>104</v>
      </c>
      <c r="B91" s="25"/>
      <c r="C91" s="99" t="s">
        <v>99</v>
      </c>
      <c r="D91" s="99"/>
      <c r="E91" s="99"/>
      <c r="G91" s="99" t="s">
        <v>100</v>
      </c>
      <c r="H91" s="99"/>
      <c r="I91" s="99"/>
      <c r="J91" s="99"/>
    </row>
    <row r="92" spans="1:10" ht="21" x14ac:dyDescent="0.35">
      <c r="A92" s="60"/>
      <c r="B92" s="25"/>
      <c r="C92" s="72"/>
      <c r="D92" s="72"/>
      <c r="E92" s="72"/>
      <c r="G92" s="72"/>
      <c r="H92" s="72"/>
      <c r="I92" s="72"/>
      <c r="J92" s="72"/>
    </row>
    <row r="93" spans="1:10" ht="21" x14ac:dyDescent="0.35">
      <c r="A93" s="61" t="s">
        <v>105</v>
      </c>
      <c r="B93" s="25"/>
      <c r="C93" s="100" t="s">
        <v>97</v>
      </c>
      <c r="D93" s="100"/>
      <c r="E93" s="100"/>
      <c r="G93" s="100" t="s">
        <v>118</v>
      </c>
      <c r="H93" s="100"/>
      <c r="I93" s="100"/>
      <c r="J93" s="100"/>
    </row>
    <row r="94" spans="1:10" ht="21" x14ac:dyDescent="0.35">
      <c r="A94" s="60" t="s">
        <v>106</v>
      </c>
      <c r="B94" s="25"/>
      <c r="C94" s="99" t="s">
        <v>96</v>
      </c>
      <c r="D94" s="99"/>
      <c r="E94" s="99"/>
      <c r="G94" s="99" t="s">
        <v>107</v>
      </c>
      <c r="H94" s="99"/>
      <c r="I94" s="99"/>
      <c r="J94" s="99"/>
    </row>
    <row r="95" spans="1:10" ht="18.75" x14ac:dyDescent="0.3">
      <c r="A95" s="25"/>
      <c r="B95" s="25"/>
      <c r="D95" s="25"/>
    </row>
    <row r="96" spans="1:10" ht="18.75" x14ac:dyDescent="0.3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8.75" x14ac:dyDescent="0.3">
      <c r="A97" s="25"/>
      <c r="B97" s="25"/>
      <c r="C97" s="25"/>
      <c r="D97" s="25"/>
      <c r="E97" s="25"/>
      <c r="F97" s="25"/>
      <c r="G97" s="25"/>
      <c r="H97" s="25"/>
      <c r="I97" s="25"/>
    </row>
  </sheetData>
  <mergeCells count="16">
    <mergeCell ref="G91:J91"/>
    <mergeCell ref="G93:J93"/>
    <mergeCell ref="G94:J94"/>
    <mergeCell ref="C91:E91"/>
    <mergeCell ref="C93:E93"/>
    <mergeCell ref="C94:E94"/>
    <mergeCell ref="B2:F2"/>
    <mergeCell ref="B3:F3"/>
    <mergeCell ref="B4:F4"/>
    <mergeCell ref="B5:F5"/>
    <mergeCell ref="A9:A10"/>
    <mergeCell ref="B9:B10"/>
    <mergeCell ref="C9:C10"/>
    <mergeCell ref="D9:J9"/>
    <mergeCell ref="B6:F6"/>
    <mergeCell ref="B7:F7"/>
  </mergeCells>
  <printOptions horizontalCentered="1"/>
  <pageMargins left="0.3" right="0.3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U91"/>
  <sheetViews>
    <sheetView showGridLines="0" view="pageBreakPreview" topLeftCell="A73" zoomScale="80" zoomScaleNormal="70" zoomScaleSheetLayoutView="80" workbookViewId="0">
      <selection activeCell="B6" sqref="B6:T6"/>
    </sheetView>
  </sheetViews>
  <sheetFormatPr baseColWidth="10" defaultColWidth="11.42578125" defaultRowHeight="15" x14ac:dyDescent="0.25"/>
  <cols>
    <col min="2" max="2" width="112.85546875" customWidth="1"/>
    <col min="3" max="3" width="21.85546875" customWidth="1"/>
    <col min="4" max="4" width="18" hidden="1" customWidth="1"/>
    <col min="5" max="5" width="15.85546875" hidden="1" customWidth="1"/>
    <col min="6" max="6" width="16.5703125" hidden="1" customWidth="1"/>
    <col min="7" max="7" width="16.140625" hidden="1" customWidth="1"/>
    <col min="8" max="8" width="16.28515625" hidden="1" customWidth="1"/>
    <col min="9" max="9" width="17.7109375" hidden="1" customWidth="1"/>
    <col min="10" max="10" width="17.5703125" hidden="1" customWidth="1"/>
    <col min="11" max="11" width="18" hidden="1" customWidth="1"/>
    <col min="12" max="12" width="16.5703125" hidden="1" customWidth="1"/>
    <col min="13" max="13" width="13.28515625" hidden="1" customWidth="1"/>
    <col min="14" max="14" width="13.42578125" hidden="1" customWidth="1"/>
    <col min="15" max="19" width="24.28515625" customWidth="1"/>
    <col min="20" max="20" width="22.85546875" customWidth="1"/>
    <col min="21" max="21" width="13.5703125" bestFit="1" customWidth="1"/>
  </cols>
  <sheetData>
    <row r="3" spans="2:20" ht="28.5" customHeight="1" x14ac:dyDescent="0.25">
      <c r="B3" s="85" t="s">
        <v>94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2:20" ht="21" customHeight="1" x14ac:dyDescent="0.25">
      <c r="B4" s="87" t="s">
        <v>101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2:20" ht="15.75" x14ac:dyDescent="0.25">
      <c r="B5" s="89">
        <v>2022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2:20" ht="15.75" customHeight="1" x14ac:dyDescent="0.25">
      <c r="B6" s="97" t="s">
        <v>103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2:20" ht="15.75" customHeight="1" x14ac:dyDescent="0.25">
      <c r="B7" s="98" t="s">
        <v>111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2:20" ht="23.25" customHeight="1" x14ac:dyDescent="0.25">
      <c r="B8" s="19" t="s">
        <v>66</v>
      </c>
      <c r="C8" s="20" t="s">
        <v>78</v>
      </c>
      <c r="D8" s="20" t="s">
        <v>79</v>
      </c>
      <c r="E8" s="20" t="s">
        <v>80</v>
      </c>
      <c r="F8" s="20" t="s">
        <v>81</v>
      </c>
      <c r="G8" s="21" t="s">
        <v>82</v>
      </c>
      <c r="H8" s="20" t="s">
        <v>83</v>
      </c>
      <c r="I8" s="21" t="s">
        <v>84</v>
      </c>
      <c r="J8" s="20" t="s">
        <v>85</v>
      </c>
      <c r="K8" s="20" t="s">
        <v>86</v>
      </c>
      <c r="L8" s="20" t="s">
        <v>87</v>
      </c>
      <c r="M8" s="20" t="s">
        <v>88</v>
      </c>
      <c r="N8" s="21" t="s">
        <v>89</v>
      </c>
      <c r="O8" s="21" t="s">
        <v>79</v>
      </c>
      <c r="P8" s="21" t="s">
        <v>80</v>
      </c>
      <c r="Q8" s="21" t="s">
        <v>81</v>
      </c>
      <c r="R8" s="21" t="s">
        <v>82</v>
      </c>
      <c r="S8" s="21" t="s">
        <v>83</v>
      </c>
      <c r="T8" s="20" t="s">
        <v>77</v>
      </c>
    </row>
    <row r="9" spans="2:20" x14ac:dyDescent="0.25">
      <c r="B9" s="15" t="s">
        <v>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x14ac:dyDescent="0.25">
      <c r="B10" s="12" t="s">
        <v>1</v>
      </c>
      <c r="C10" s="24">
        <f>+C11+C12+C15</f>
        <v>6399833.3200000003</v>
      </c>
      <c r="D10" s="24">
        <f t="shared" ref="D10:O10" si="0">+D11+D12+D15</f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8454817.7599999998</v>
      </c>
      <c r="P10" s="24">
        <f>+P11+P12+P15</f>
        <v>7463064.4500000002</v>
      </c>
      <c r="Q10" s="24">
        <f>+Q11+Q12+Q15</f>
        <v>11162028.350000001</v>
      </c>
      <c r="R10" s="24">
        <f>+R11+R12+R15</f>
        <v>8410544.7899999991</v>
      </c>
      <c r="S10" s="24">
        <f>+S11+S12+S15</f>
        <v>8043475.3200000003</v>
      </c>
      <c r="T10" s="24">
        <f>+C10+O10+P10+Q10+R10+S10</f>
        <v>49933763.990000002</v>
      </c>
    </row>
    <row r="11" spans="2:20" x14ac:dyDescent="0.25">
      <c r="B11" s="14" t="s">
        <v>2</v>
      </c>
      <c r="C11" s="22">
        <f>+'P2 Presupuesto Aprobado-Ejec '!D13</f>
        <v>5203313.34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2">
        <v>6117833.3499999996</v>
      </c>
      <c r="P11" s="22">
        <v>5647987.0899999999</v>
      </c>
      <c r="Q11" s="22">
        <v>5622223.5300000003</v>
      </c>
      <c r="R11" s="22">
        <v>6043708.5</v>
      </c>
      <c r="S11" s="22">
        <v>6076966.6699999999</v>
      </c>
      <c r="T11" s="11"/>
    </row>
    <row r="12" spans="2:20" x14ac:dyDescent="0.25">
      <c r="B12" s="14" t="s">
        <v>3</v>
      </c>
      <c r="C12" s="22">
        <f>+'P2 Presupuesto Aprobado-Ejec '!D14</f>
        <v>425000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2">
        <v>1443000</v>
      </c>
      <c r="P12" s="22">
        <v>1004000</v>
      </c>
      <c r="Q12" s="22">
        <v>4735300</v>
      </c>
      <c r="R12" s="22">
        <v>1507800</v>
      </c>
      <c r="S12" s="22">
        <v>1067000</v>
      </c>
      <c r="T12" s="11"/>
    </row>
    <row r="13" spans="2:20" x14ac:dyDescent="0.25">
      <c r="B13" s="14" t="s">
        <v>4</v>
      </c>
      <c r="C13" s="2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4" t="s">
        <v>5</v>
      </c>
      <c r="C14" s="2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2:20" x14ac:dyDescent="0.25">
      <c r="B15" s="14" t="s">
        <v>6</v>
      </c>
      <c r="C15" s="22">
        <f>+'P2 Presupuesto Aprobado-Ejec '!D17</f>
        <v>771519.98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2">
        <v>893984.41</v>
      </c>
      <c r="P15" s="22">
        <v>811077.36</v>
      </c>
      <c r="Q15" s="22">
        <v>804504.82</v>
      </c>
      <c r="R15" s="22">
        <v>859036.29</v>
      </c>
      <c r="S15" s="22">
        <v>899508.65</v>
      </c>
      <c r="T15" s="11"/>
    </row>
    <row r="16" spans="2:20" x14ac:dyDescent="0.25">
      <c r="B16" s="12" t="s">
        <v>7</v>
      </c>
      <c r="C16" s="23">
        <f>+C17+C24</f>
        <v>143549.54</v>
      </c>
      <c r="D16" s="23">
        <f t="shared" ref="D16:N16" si="1">+D17+D24</f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  <c r="N16" s="23">
        <f t="shared" si="1"/>
        <v>0</v>
      </c>
      <c r="O16" s="23">
        <f>+O17+O21+O22+O24</f>
        <v>1348285.76</v>
      </c>
      <c r="P16" s="23">
        <f>+P17+P18+P21+P22+P23+P24+P25</f>
        <v>8805506.3599999994</v>
      </c>
      <c r="Q16" s="23">
        <f>+Q17+Q18+Q21+Q22+Q23+Q24+Q25</f>
        <v>2046694.43</v>
      </c>
      <c r="R16" s="23">
        <f>+R17+R18+R21+R22+R23+R24+R25</f>
        <v>2399728.52</v>
      </c>
      <c r="S16" s="23">
        <f>+S17+S18+S21+S22+S23+S24+S25</f>
        <v>1968269.17</v>
      </c>
      <c r="T16" s="23">
        <f>+C16+O16+P16+Q16+R16+S16</f>
        <v>16712033.779999999</v>
      </c>
    </row>
    <row r="17" spans="2:21" x14ac:dyDescent="0.25">
      <c r="B17" s="14" t="s">
        <v>8</v>
      </c>
      <c r="C17" s="22">
        <f>+'P2 Presupuesto Aprobado-Ejec '!D19</f>
        <v>137549.54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>
        <v>422637.15</v>
      </c>
      <c r="P17" s="22">
        <v>418073.24</v>
      </c>
      <c r="Q17" s="22">
        <v>596782.11</v>
      </c>
      <c r="R17" s="22">
        <v>281755.87</v>
      </c>
      <c r="S17" s="22">
        <v>421273.58</v>
      </c>
      <c r="T17" s="11"/>
    </row>
    <row r="18" spans="2:21" x14ac:dyDescent="0.25">
      <c r="B18" s="14" t="s">
        <v>9</v>
      </c>
      <c r="C18" s="2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2">
        <v>13688</v>
      </c>
      <c r="Q18" s="22">
        <v>0</v>
      </c>
      <c r="R18" s="22"/>
      <c r="S18" s="22"/>
      <c r="T18" s="11"/>
    </row>
    <row r="19" spans="2:21" x14ac:dyDescent="0.25">
      <c r="B19" s="14" t="s">
        <v>10</v>
      </c>
      <c r="C19" s="2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2"/>
      <c r="Q19" s="22"/>
      <c r="R19" s="22"/>
      <c r="S19" s="22"/>
      <c r="T19" s="11"/>
    </row>
    <row r="20" spans="2:21" x14ac:dyDescent="0.25">
      <c r="B20" s="14" t="s">
        <v>11</v>
      </c>
      <c r="C20" s="2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22"/>
      <c r="Q20" s="22"/>
      <c r="R20" s="22"/>
      <c r="S20" s="22"/>
      <c r="T20" s="11"/>
    </row>
    <row r="21" spans="2:21" x14ac:dyDescent="0.25">
      <c r="B21" s="14" t="s">
        <v>12</v>
      </c>
      <c r="C21" s="2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2">
        <v>41300</v>
      </c>
      <c r="P21" s="22">
        <v>562015.12</v>
      </c>
      <c r="Q21" s="22">
        <v>1030979.66</v>
      </c>
      <c r="R21" s="22">
        <v>1362722.81</v>
      </c>
      <c r="S21" s="22">
        <v>860221.41</v>
      </c>
      <c r="T21" s="11"/>
    </row>
    <row r="22" spans="2:21" x14ac:dyDescent="0.25">
      <c r="B22" s="14" t="s">
        <v>13</v>
      </c>
      <c r="C22" s="2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2">
        <v>858398.61</v>
      </c>
      <c r="P22" s="22">
        <v>307858.09000000003</v>
      </c>
      <c r="Q22" s="22">
        <v>301857.15999999997</v>
      </c>
      <c r="R22" s="22">
        <v>317508.07</v>
      </c>
      <c r="S22" s="22">
        <v>344510.18</v>
      </c>
      <c r="T22" s="11"/>
    </row>
    <row r="23" spans="2:21" x14ac:dyDescent="0.25">
      <c r="B23" s="14" t="s">
        <v>14</v>
      </c>
      <c r="C23" s="2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2">
        <v>113553.77</v>
      </c>
      <c r="Q23" s="22">
        <v>3215.5</v>
      </c>
      <c r="R23" s="22">
        <v>24721.5</v>
      </c>
      <c r="S23" s="22"/>
      <c r="T23" s="11"/>
    </row>
    <row r="24" spans="2:21" x14ac:dyDescent="0.25">
      <c r="B24" s="14" t="s">
        <v>15</v>
      </c>
      <c r="C24" s="22">
        <f>+'P2 Presupuesto Aprobado-Ejec '!D26</f>
        <v>6000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2">
        <v>25950</v>
      </c>
      <c r="P24" s="22">
        <v>7379818.1399999997</v>
      </c>
      <c r="Q24" s="22">
        <v>60614</v>
      </c>
      <c r="R24" s="22">
        <v>292182.46999999997</v>
      </c>
      <c r="S24" s="22">
        <v>156510</v>
      </c>
      <c r="T24" s="11"/>
    </row>
    <row r="25" spans="2:21" x14ac:dyDescent="0.25">
      <c r="B25" s="14" t="s">
        <v>16</v>
      </c>
      <c r="C25" s="2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2">
        <v>10500</v>
      </c>
      <c r="Q25" s="22">
        <v>53246</v>
      </c>
      <c r="R25" s="22">
        <v>120837.8</v>
      </c>
      <c r="S25" s="22">
        <v>185754</v>
      </c>
      <c r="T25" s="11"/>
    </row>
    <row r="26" spans="2:21" x14ac:dyDescent="0.25">
      <c r="B26" s="12" t="s">
        <v>17</v>
      </c>
      <c r="C26" s="23">
        <f>+C33</f>
        <v>190350</v>
      </c>
      <c r="D26" s="23">
        <f t="shared" ref="D26:O26" si="2">+D33</f>
        <v>0</v>
      </c>
      <c r="E26" s="23">
        <f t="shared" si="2"/>
        <v>0</v>
      </c>
      <c r="F26" s="23">
        <f t="shared" si="2"/>
        <v>0</v>
      </c>
      <c r="G26" s="23">
        <f t="shared" si="2"/>
        <v>0</v>
      </c>
      <c r="H26" s="23">
        <f t="shared" si="2"/>
        <v>0</v>
      </c>
      <c r="I26" s="23">
        <f t="shared" si="2"/>
        <v>0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  <c r="N26" s="23">
        <f t="shared" si="2"/>
        <v>0</v>
      </c>
      <c r="O26" s="23">
        <f t="shared" si="2"/>
        <v>229200</v>
      </c>
      <c r="P26" s="23">
        <f>+P27+P29+P33+P35</f>
        <v>2880575.6</v>
      </c>
      <c r="Q26" s="23">
        <f>+Q27+Q29+Q33+Q35</f>
        <v>238700</v>
      </c>
      <c r="R26" s="23">
        <f>+R27+R28+R29+R33+R35</f>
        <v>578127.92000000004</v>
      </c>
      <c r="S26" s="23">
        <f>+S27+S28+S29+S33+S35</f>
        <v>883857.60999999987</v>
      </c>
      <c r="T26" s="23">
        <f>+C26+O26+P26+Q26+R26+S26</f>
        <v>5000811.13</v>
      </c>
      <c r="U26" s="49"/>
    </row>
    <row r="27" spans="2:21" x14ac:dyDescent="0.25">
      <c r="B27" s="14" t="s">
        <v>18</v>
      </c>
      <c r="C27" s="2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2">
        <v>15900</v>
      </c>
      <c r="Q27" s="22">
        <v>0</v>
      </c>
      <c r="R27" s="22">
        <v>42657.21</v>
      </c>
      <c r="S27" s="22"/>
      <c r="T27" s="11"/>
    </row>
    <row r="28" spans="2:21" x14ac:dyDescent="0.25">
      <c r="B28" s="14" t="s">
        <v>19</v>
      </c>
      <c r="C28" s="2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2"/>
      <c r="Q28" s="22">
        <v>0</v>
      </c>
      <c r="R28" s="22">
        <v>30680</v>
      </c>
      <c r="S28" s="22">
        <v>430522.41</v>
      </c>
      <c r="T28" s="11"/>
    </row>
    <row r="29" spans="2:21" x14ac:dyDescent="0.25">
      <c r="B29" s="14" t="s">
        <v>20</v>
      </c>
      <c r="C29" s="2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2">
        <v>240956</v>
      </c>
      <c r="Q29" s="22"/>
      <c r="R29" s="22">
        <v>108740.07</v>
      </c>
      <c r="S29" s="22"/>
      <c r="T29" s="11"/>
    </row>
    <row r="30" spans="2:21" x14ac:dyDescent="0.25">
      <c r="B30" s="14" t="s">
        <v>21</v>
      </c>
      <c r="C30" s="2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2"/>
      <c r="Q30" s="22"/>
      <c r="R30" s="22"/>
      <c r="S30" s="22"/>
      <c r="T30" s="11"/>
    </row>
    <row r="31" spans="2:21" x14ac:dyDescent="0.25">
      <c r="B31" s="14" t="s">
        <v>22</v>
      </c>
      <c r="C31" s="2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2"/>
      <c r="Q31" s="22"/>
      <c r="R31" s="22"/>
      <c r="S31" s="22"/>
      <c r="T31" s="11"/>
    </row>
    <row r="32" spans="2:21" x14ac:dyDescent="0.25">
      <c r="B32" s="14" t="s">
        <v>23</v>
      </c>
      <c r="C32" s="2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2"/>
      <c r="Q32" s="22"/>
      <c r="R32" s="22"/>
      <c r="S32" s="22"/>
      <c r="T32" s="11"/>
    </row>
    <row r="33" spans="2:20" x14ac:dyDescent="0.25">
      <c r="B33" s="14" t="s">
        <v>24</v>
      </c>
      <c r="C33" s="22">
        <f>+'P2 Presupuesto Aprobado-Ejec '!D35</f>
        <v>190350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2">
        <v>229200</v>
      </c>
      <c r="P33" s="22">
        <v>240200</v>
      </c>
      <c r="Q33" s="22">
        <v>238700</v>
      </c>
      <c r="R33" s="22">
        <v>249157.37</v>
      </c>
      <c r="S33" s="22">
        <v>267200</v>
      </c>
      <c r="T33" s="11"/>
    </row>
    <row r="34" spans="2:20" x14ac:dyDescent="0.25">
      <c r="B34" s="14" t="s">
        <v>25</v>
      </c>
      <c r="C34" s="2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2"/>
      <c r="Q34" s="22"/>
      <c r="R34" s="22"/>
      <c r="S34" s="22"/>
      <c r="T34" s="11"/>
    </row>
    <row r="35" spans="2:20" x14ac:dyDescent="0.25">
      <c r="B35" s="14" t="s">
        <v>26</v>
      </c>
      <c r="C35" s="2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2">
        <v>2383519.6</v>
      </c>
      <c r="Q35" s="22"/>
      <c r="R35" s="22">
        <v>146893.26999999999</v>
      </c>
      <c r="S35" s="22">
        <v>186135.2</v>
      </c>
      <c r="T35" s="11"/>
    </row>
    <row r="36" spans="2:20" x14ac:dyDescent="0.25">
      <c r="B36" s="12" t="s">
        <v>27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/>
      <c r="P36" s="23">
        <f>+P43</f>
        <v>303082.48</v>
      </c>
      <c r="Q36" s="23">
        <f>+Q43</f>
        <v>318724.18</v>
      </c>
      <c r="R36" s="23">
        <f>+R43</f>
        <v>176573.41</v>
      </c>
      <c r="S36" s="23">
        <f>+S43</f>
        <v>0</v>
      </c>
      <c r="T36" s="23">
        <f>+P36+Q36+R36</f>
        <v>798380.07</v>
      </c>
    </row>
    <row r="37" spans="2:20" x14ac:dyDescent="0.25">
      <c r="B37" s="14" t="s">
        <v>28</v>
      </c>
      <c r="C37" s="2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2"/>
      <c r="Q37" s="22"/>
      <c r="R37" s="22"/>
      <c r="S37" s="22"/>
      <c r="T37" s="11"/>
    </row>
    <row r="38" spans="2:20" x14ac:dyDescent="0.25">
      <c r="B38" s="14" t="s">
        <v>29</v>
      </c>
      <c r="C38" s="2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2"/>
      <c r="Q38" s="22"/>
      <c r="R38" s="22"/>
      <c r="S38" s="22"/>
      <c r="T38" s="11"/>
    </row>
    <row r="39" spans="2:20" x14ac:dyDescent="0.25">
      <c r="B39" s="14" t="s">
        <v>30</v>
      </c>
      <c r="C39" s="2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2"/>
      <c r="Q39" s="22"/>
      <c r="R39" s="22"/>
      <c r="S39" s="22"/>
      <c r="T39" s="11"/>
    </row>
    <row r="40" spans="2:20" x14ac:dyDescent="0.25">
      <c r="B40" s="14" t="s">
        <v>31</v>
      </c>
      <c r="C40" s="2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2"/>
      <c r="Q40" s="22"/>
      <c r="R40" s="22"/>
      <c r="S40" s="22"/>
      <c r="T40" s="11"/>
    </row>
    <row r="41" spans="2:20" x14ac:dyDescent="0.25">
      <c r="B41" s="14" t="s">
        <v>32</v>
      </c>
      <c r="C41" s="2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2"/>
      <c r="Q41" s="22"/>
      <c r="R41" s="22"/>
      <c r="S41" s="22"/>
      <c r="T41" s="11"/>
    </row>
    <row r="42" spans="2:20" x14ac:dyDescent="0.25">
      <c r="B42" s="14" t="s">
        <v>33</v>
      </c>
      <c r="C42" s="2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2"/>
      <c r="Q42" s="22"/>
      <c r="R42" s="22"/>
      <c r="S42" s="22"/>
      <c r="T42" s="11"/>
    </row>
    <row r="43" spans="2:20" x14ac:dyDescent="0.25">
      <c r="B43" s="14" t="s">
        <v>34</v>
      </c>
      <c r="C43" s="2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2">
        <v>303082.48</v>
      </c>
      <c r="Q43" s="22">
        <v>318724.18</v>
      </c>
      <c r="R43" s="22">
        <v>176573.41</v>
      </c>
      <c r="S43" s="22"/>
      <c r="T43" s="11"/>
    </row>
    <row r="44" spans="2:20" x14ac:dyDescent="0.25">
      <c r="B44" s="14" t="s">
        <v>35</v>
      </c>
      <c r="C44" s="2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2"/>
      <c r="Q44" s="22"/>
      <c r="R44" s="22"/>
      <c r="S44" s="22"/>
      <c r="T44" s="11"/>
    </row>
    <row r="45" spans="2:20" x14ac:dyDescent="0.25">
      <c r="B45" s="12" t="s">
        <v>36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/>
      <c r="P45" s="22"/>
      <c r="Q45" s="22"/>
      <c r="R45" s="22"/>
      <c r="S45" s="22"/>
      <c r="T45" s="22">
        <v>0</v>
      </c>
    </row>
    <row r="46" spans="2:20" x14ac:dyDescent="0.25">
      <c r="B46" s="14" t="s">
        <v>37</v>
      </c>
      <c r="C46" s="2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2:20" x14ac:dyDescent="0.25">
      <c r="B47" s="14" t="s">
        <v>38</v>
      </c>
      <c r="C47" s="2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x14ac:dyDescent="0.25">
      <c r="B48" s="14" t="s">
        <v>39</v>
      </c>
      <c r="C48" s="2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2:20" x14ac:dyDescent="0.25">
      <c r="B49" s="14" t="s">
        <v>40</v>
      </c>
      <c r="C49" s="2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x14ac:dyDescent="0.25">
      <c r="B50" s="14" t="s">
        <v>41</v>
      </c>
      <c r="C50" s="2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x14ac:dyDescent="0.25">
      <c r="B51" s="14" t="s">
        <v>42</v>
      </c>
      <c r="C51" s="2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x14ac:dyDescent="0.25">
      <c r="B52" s="12" t="s">
        <v>43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/>
      <c r="P52" s="22"/>
      <c r="Q52" s="22"/>
      <c r="R52" s="23">
        <f>+R53+R54+R55+R56+R57+R58+R59+R60+R61</f>
        <v>100848.41</v>
      </c>
      <c r="S52" s="23"/>
      <c r="T52" s="23">
        <f>+R52</f>
        <v>100848.41</v>
      </c>
    </row>
    <row r="53" spans="2:20" x14ac:dyDescent="0.25">
      <c r="B53" s="14" t="s">
        <v>44</v>
      </c>
      <c r="C53" s="2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25">
      <c r="B54" s="14" t="s">
        <v>45</v>
      </c>
      <c r="C54" s="2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x14ac:dyDescent="0.25">
      <c r="B55" s="14" t="s">
        <v>46</v>
      </c>
      <c r="C55" s="2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x14ac:dyDescent="0.25">
      <c r="B56" s="14" t="s">
        <v>47</v>
      </c>
      <c r="C56" s="2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x14ac:dyDescent="0.25">
      <c r="B57" s="14" t="s">
        <v>48</v>
      </c>
      <c r="C57" s="2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2">
        <v>100848.41</v>
      </c>
      <c r="S57" s="22"/>
      <c r="T57" s="11"/>
    </row>
    <row r="58" spans="2:20" x14ac:dyDescent="0.25">
      <c r="B58" s="14" t="s">
        <v>49</v>
      </c>
      <c r="C58" s="2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2:20" x14ac:dyDescent="0.25">
      <c r="B59" s="14" t="s">
        <v>50</v>
      </c>
      <c r="C59" s="22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x14ac:dyDescent="0.25">
      <c r="B60" s="14" t="s">
        <v>51</v>
      </c>
      <c r="C60" s="2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2:20" x14ac:dyDescent="0.25">
      <c r="B61" s="14" t="s">
        <v>52</v>
      </c>
      <c r="C61" s="2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2:20" x14ac:dyDescent="0.25">
      <c r="B62" s="12" t="s">
        <v>53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/>
      <c r="P62" s="23">
        <f>+P63</f>
        <v>10549757.619999999</v>
      </c>
      <c r="Q62" s="23">
        <f>+Q63</f>
        <v>7477642.7300000004</v>
      </c>
      <c r="R62" s="23">
        <f>+R63</f>
        <v>0</v>
      </c>
      <c r="S62" s="23"/>
      <c r="T62" s="23">
        <f>+P62+Q62</f>
        <v>18027400.350000001</v>
      </c>
    </row>
    <row r="63" spans="2:20" x14ac:dyDescent="0.25">
      <c r="B63" s="14" t="s">
        <v>54</v>
      </c>
      <c r="C63" s="2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2">
        <v>10549757.619999999</v>
      </c>
      <c r="Q63" s="22">
        <v>7477642.7300000004</v>
      </c>
      <c r="R63" s="22"/>
      <c r="S63" s="22"/>
      <c r="T63" s="11"/>
    </row>
    <row r="64" spans="2:20" x14ac:dyDescent="0.25">
      <c r="B64" s="14" t="s">
        <v>55</v>
      </c>
      <c r="C64" s="2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2:20" x14ac:dyDescent="0.25">
      <c r="B65" s="14" t="s">
        <v>56</v>
      </c>
      <c r="C65" s="2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2:20" x14ac:dyDescent="0.25">
      <c r="B66" s="14" t="s">
        <v>57</v>
      </c>
      <c r="C66" s="2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2:20" x14ac:dyDescent="0.25">
      <c r="B67" s="12" t="s">
        <v>58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/>
      <c r="P67" s="22"/>
      <c r="Q67" s="22"/>
      <c r="R67" s="22"/>
      <c r="S67" s="22"/>
      <c r="T67" s="22">
        <v>0</v>
      </c>
    </row>
    <row r="68" spans="2:20" x14ac:dyDescent="0.25">
      <c r="B68" s="14" t="s">
        <v>59</v>
      </c>
      <c r="C68" s="2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2:20" x14ac:dyDescent="0.25">
      <c r="B69" s="14" t="s">
        <v>60</v>
      </c>
      <c r="C69" s="2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x14ac:dyDescent="0.25">
      <c r="B70" s="12" t="s">
        <v>61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/>
      <c r="P70" s="22"/>
      <c r="Q70" s="22"/>
      <c r="R70" s="22"/>
      <c r="S70" s="22"/>
      <c r="T70" s="22">
        <v>0</v>
      </c>
    </row>
    <row r="71" spans="2:20" x14ac:dyDescent="0.25">
      <c r="B71" s="14" t="s">
        <v>62</v>
      </c>
      <c r="C71" s="2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x14ac:dyDescent="0.25">
      <c r="B72" s="14" t="s">
        <v>63</v>
      </c>
      <c r="C72" s="2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x14ac:dyDescent="0.25">
      <c r="B73" s="14" t="s">
        <v>64</v>
      </c>
      <c r="C73" s="2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2:20" x14ac:dyDescent="0.25">
      <c r="B74" s="15" t="s">
        <v>67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2:20" x14ac:dyDescent="0.25">
      <c r="B75" s="12" t="s">
        <v>68</v>
      </c>
      <c r="C75" s="2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2:20" x14ac:dyDescent="0.25">
      <c r="B76" s="14" t="s">
        <v>69</v>
      </c>
      <c r="C76" s="2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x14ac:dyDescent="0.25">
      <c r="B77" s="14" t="s">
        <v>70</v>
      </c>
      <c r="C77" s="2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2:20" x14ac:dyDescent="0.25">
      <c r="B78" s="12" t="s">
        <v>71</v>
      </c>
      <c r="C78" s="2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2:20" x14ac:dyDescent="0.25">
      <c r="B79" s="14" t="s">
        <v>72</v>
      </c>
      <c r="C79" s="2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x14ac:dyDescent="0.25">
      <c r="B80" s="14" t="s">
        <v>73</v>
      </c>
      <c r="C80" s="2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x14ac:dyDescent="0.25">
      <c r="B81" s="12" t="s">
        <v>74</v>
      </c>
      <c r="C81" s="2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x14ac:dyDescent="0.25">
      <c r="B82" s="14" t="s">
        <v>75</v>
      </c>
      <c r="C82" s="2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27" customHeight="1" x14ac:dyDescent="0.25">
      <c r="B83" s="16" t="s">
        <v>65</v>
      </c>
      <c r="C83" s="18">
        <f>+C10+C16+C26</f>
        <v>6733732.8600000003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>
        <f>+O10+O16+O26</f>
        <v>10032303.52</v>
      </c>
      <c r="P83" s="18">
        <f>+P10+P16+P26+P36+P62</f>
        <v>30001986.509999998</v>
      </c>
      <c r="Q83" s="18">
        <f>+Q10+Q16+Q26+Q36+Q62</f>
        <v>21243789.690000001</v>
      </c>
      <c r="R83" s="18">
        <f>+R10+R16+R26+R36+R52</f>
        <v>11665823.049999999</v>
      </c>
      <c r="S83" s="18">
        <f>+S10+S16+S26</f>
        <v>10895602.1</v>
      </c>
      <c r="T83" s="18">
        <f>+C83+O83+P83+Q83+R83+S83</f>
        <v>90573237.729999989</v>
      </c>
    </row>
    <row r="84" spans="2:20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6" spans="2:20" ht="18.75" x14ac:dyDescent="0.3">
      <c r="B86" s="26"/>
      <c r="C86" s="25"/>
      <c r="D86" s="25"/>
      <c r="E86" s="25"/>
      <c r="F86" s="25"/>
      <c r="G86" s="25"/>
      <c r="H86" s="25"/>
    </row>
    <row r="87" spans="2:20" ht="21" x14ac:dyDescent="0.35">
      <c r="B87" s="60" t="s">
        <v>104</v>
      </c>
      <c r="C87" s="63" t="s">
        <v>99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99" t="s">
        <v>113</v>
      </c>
      <c r="R87" s="99"/>
      <c r="S87" s="99"/>
      <c r="T87" s="99"/>
    </row>
    <row r="88" spans="2:20" ht="21" x14ac:dyDescent="0.35">
      <c r="B88" s="60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72"/>
      <c r="R88" s="72"/>
      <c r="S88" s="72"/>
      <c r="T88" s="72"/>
    </row>
    <row r="89" spans="2:20" ht="21" x14ac:dyDescent="0.35">
      <c r="B89" s="61" t="s">
        <v>105</v>
      </c>
      <c r="C89" s="62" t="s">
        <v>97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100" t="s">
        <v>112</v>
      </c>
      <c r="R89" s="100"/>
      <c r="S89" s="100"/>
      <c r="T89" s="100"/>
    </row>
    <row r="90" spans="2:20" ht="21" x14ac:dyDescent="0.35">
      <c r="B90" s="60" t="s">
        <v>106</v>
      </c>
      <c r="C90" s="63" t="s">
        <v>98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99" t="s">
        <v>114</v>
      </c>
      <c r="R90" s="99"/>
      <c r="S90" s="99"/>
      <c r="T90" s="99"/>
    </row>
    <row r="91" spans="2:20" ht="21" x14ac:dyDescent="0.35">
      <c r="R91" s="61"/>
      <c r="S91" s="61"/>
      <c r="T91" s="60"/>
    </row>
  </sheetData>
  <mergeCells count="8">
    <mergeCell ref="B3:T3"/>
    <mergeCell ref="Q87:T87"/>
    <mergeCell ref="Q89:T89"/>
    <mergeCell ref="Q90:T90"/>
    <mergeCell ref="B4:T4"/>
    <mergeCell ref="B5:T5"/>
    <mergeCell ref="B6:T6"/>
    <mergeCell ref="B7:T7"/>
  </mergeCells>
  <printOptions horizontalCentered="1"/>
  <pageMargins left="0.74803149606299202" right="0.74803149606299202" top="0.5" bottom="0.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Merary Lantigua Cordero</cp:lastModifiedBy>
  <cp:lastPrinted>2022-07-06T15:40:20Z</cp:lastPrinted>
  <dcterms:created xsi:type="dcterms:W3CDTF">2021-07-29T18:58:50Z</dcterms:created>
  <dcterms:modified xsi:type="dcterms:W3CDTF">2022-07-06T15:40:58Z</dcterms:modified>
</cp:coreProperties>
</file>