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an\UAF\FINANZAS\Leslie Coste\Presupuestos\2022\"/>
    </mc:Choice>
  </mc:AlternateContent>
  <bookViews>
    <workbookView xWindow="-120" yWindow="-120" windowWidth="29040" windowHeight="15840" activeTab="1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Area" localSheetId="0">'P1 Presupuesto Aprobado'!$B$1:$D$94</definedName>
    <definedName name="_xlnm.Print_Area" localSheetId="1">'P2 Presupuesto Aprobado-Ejec '!$B$2:$Q$95</definedName>
    <definedName name="_xlnm.Print_Area" localSheetId="2">'P3 Ejecucion '!$C$2:$Q$90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5" i="2" l="1"/>
  <c r="D18" i="2" l="1"/>
  <c r="D54" i="2"/>
  <c r="D64" i="2"/>
  <c r="D28" i="2"/>
  <c r="D85" i="1"/>
  <c r="D64" i="1"/>
  <c r="D54" i="1"/>
  <c r="D38" i="1"/>
  <c r="D28" i="1"/>
  <c r="D18" i="1"/>
  <c r="D12" i="1"/>
  <c r="Q28" i="2" l="1"/>
  <c r="Q18" i="2"/>
  <c r="Q12" i="2"/>
  <c r="F18" i="2"/>
  <c r="Q84" i="3"/>
  <c r="Q11" i="3"/>
  <c r="Q17" i="3"/>
  <c r="Q27" i="3"/>
  <c r="P17" i="3"/>
  <c r="P84" i="3"/>
  <c r="E27" i="3"/>
  <c r="F27" i="3"/>
  <c r="G27" i="3"/>
  <c r="H27" i="3"/>
  <c r="I27" i="3"/>
  <c r="J27" i="3"/>
  <c r="K27" i="3"/>
  <c r="L27" i="3"/>
  <c r="M27" i="3"/>
  <c r="N27" i="3"/>
  <c r="O27" i="3"/>
  <c r="P27" i="3"/>
  <c r="E17" i="3"/>
  <c r="F17" i="3"/>
  <c r="G17" i="3"/>
  <c r="H17" i="3"/>
  <c r="I17" i="3"/>
  <c r="J17" i="3"/>
  <c r="K17" i="3"/>
  <c r="L17" i="3"/>
  <c r="M17" i="3"/>
  <c r="N17" i="3"/>
  <c r="O17" i="3"/>
  <c r="E11" i="3"/>
  <c r="F11" i="3"/>
  <c r="G11" i="3"/>
  <c r="H11" i="3"/>
  <c r="I11" i="3"/>
  <c r="J11" i="3"/>
  <c r="K11" i="3"/>
  <c r="L11" i="3"/>
  <c r="M11" i="3"/>
  <c r="N11" i="3"/>
  <c r="O11" i="3"/>
  <c r="P11" i="3"/>
  <c r="D34" i="3" l="1"/>
  <c r="D27" i="3" s="1"/>
  <c r="D25" i="3"/>
  <c r="D18" i="3"/>
  <c r="D16" i="3"/>
  <c r="D13" i="3"/>
  <c r="D12" i="3"/>
  <c r="D11" i="3" l="1"/>
  <c r="D17" i="3"/>
  <c r="D84" i="3"/>
  <c r="F28" i="2"/>
  <c r="G28" i="2"/>
  <c r="H28" i="2"/>
  <c r="I28" i="2"/>
  <c r="J28" i="2"/>
  <c r="K28" i="2"/>
  <c r="L28" i="2"/>
  <c r="M28" i="2"/>
  <c r="N28" i="2"/>
  <c r="O28" i="2"/>
  <c r="P28" i="2"/>
  <c r="F12" i="2"/>
  <c r="G12" i="2"/>
  <c r="H12" i="2"/>
  <c r="I12" i="2"/>
  <c r="J12" i="2"/>
  <c r="K12" i="2"/>
  <c r="L12" i="2"/>
  <c r="M12" i="2"/>
  <c r="N12" i="2"/>
  <c r="O12" i="2"/>
  <c r="P12" i="2"/>
  <c r="C18" i="1"/>
  <c r="C54" i="1"/>
  <c r="C38" i="1"/>
  <c r="C28" i="1"/>
  <c r="C12" i="1"/>
  <c r="C85" i="2"/>
  <c r="D12" i="2"/>
  <c r="E12" i="2"/>
  <c r="E18" i="2"/>
  <c r="G18" i="2"/>
  <c r="H18" i="2"/>
  <c r="I18" i="2"/>
  <c r="J18" i="2"/>
  <c r="K18" i="2"/>
  <c r="L18" i="2"/>
  <c r="M18" i="2"/>
  <c r="N18" i="2"/>
  <c r="O18" i="2"/>
  <c r="P18" i="2"/>
  <c r="E28" i="2"/>
  <c r="C85" i="1" l="1"/>
  <c r="H85" i="2"/>
  <c r="Q85" i="2"/>
  <c r="G85" i="2"/>
  <c r="E85" i="2"/>
  <c r="F85" i="2"/>
</calcChain>
</file>

<file path=xl/sharedStrings.xml><?xml version="1.0" encoding="utf-8"?>
<sst xmlns="http://schemas.openxmlformats.org/spreadsheetml/2006/main" count="292" uniqueCount="114">
  <si>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</si>
  <si>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</si>
  <si>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</si>
  <si>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</si>
  <si>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</si>
  <si>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</si>
  <si>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</si>
  <si>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</si>
  <si>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</si>
  <si>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</si>
  <si>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</si>
  <si>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</si>
  <si>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</si>
  <si>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</si>
  <si>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</si>
  <si>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</si>
  <si>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</si>
  <si>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</si>
  <si>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</si>
  <si>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</si>
  <si>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</si>
  <si>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</si>
  <si>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</si>
  <si>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</si>
  <si>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</si>
  <si>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</si>
  <si>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</si>
  <si>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</si>
  <si>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</si>
  <si>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</si>
  <si>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</si>
  <si>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</si>
  <si>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</si>
  <si>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</si>
  <si>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</si>
  <si>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</si>
  <si>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</si>
  <si>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</si>
  <si>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</si>
  <si>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</si>
  <si>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</si>
  <si>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</si>
  <si>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</si>
  <si>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</si>
  <si>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</si>
  <si>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</si>
  <si>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</si>
  <si>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</si>
  <si>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</si>
  <si>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</si>
  <si>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</si>
  <si>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</si>
  <si>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</si>
  <si>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</si>
  <si>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</si>
  <si>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</si>
  <si>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</si>
  <si>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</si>
  <si>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</si>
  <si>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</si>
  <si>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</si>
  <si>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</si>
  <si>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</si>
  <si>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</si>
  <si>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</si>
  <si>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</si>
  <si>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</si>
  <si>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</si>
  <si>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</si>
  <si>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</si>
  <si>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</si>
  <si>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</si>
  <si>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</si>
  <si>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</si>
  <si>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</si>
  <si>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</si>
  <si>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</si>
  <si>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</si>
  <si>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</si>
  <si>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</si>
  <si>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</si>
  <si>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</si>
  <si>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</si>
  <si>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</si>
  <si>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</si>
  <si>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</si>
  <si>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</si>
  <si>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</si>
  <si>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</si>
  <si>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</si>
  <si>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</si>
  <si>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</si>
  <si>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</si>
  <si>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</si>
  <si>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</si>
  <si>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Hacienda</t>
  </si>
  <si>
    <t>Unidad de Analisis Financiero</t>
  </si>
  <si>
    <t>Carlos R. Castellanos</t>
  </si>
  <si>
    <t>Ana M. Yapor</t>
  </si>
  <si>
    <t>Carlos Castellanos Otaños</t>
  </si>
  <si>
    <t xml:space="preserve">Enc. División de Contabilidad </t>
  </si>
  <si>
    <t>Ana M. Yapor de Díaz</t>
  </si>
  <si>
    <t xml:space="preserve">Enc. Dpto. Administrativo y Financiero </t>
  </si>
  <si>
    <t>Encargada Departamento Administrativo y Financiero</t>
  </si>
  <si>
    <t xml:space="preserve">Encargado Division de Contabilidad </t>
  </si>
  <si>
    <t>Carlos Castellanos</t>
  </si>
  <si>
    <t>Encargado División de Contabilidad</t>
  </si>
  <si>
    <t xml:space="preserve">Ana Yapor </t>
  </si>
  <si>
    <t>Enc. Dept Administrativo y Financiero</t>
  </si>
  <si>
    <t xml:space="preserve">Revisado por: </t>
  </si>
  <si>
    <t xml:space="preserve">Aprobado por: </t>
  </si>
  <si>
    <t>Ana Yapor de Díaz</t>
  </si>
  <si>
    <t xml:space="preserve">Revisado  por: </t>
  </si>
  <si>
    <t xml:space="preserve">Revisado por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</si>
</sst>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0" fillId="0" borderId="5" xfId="0" applyBorder="1"/>
    <xf numFmtId="0" fontId="3" fillId="0" borderId="5" xfId="0" applyFont="1" applyBorder="1" applyAlignment="1">
      <alignment horizontal="left" indent="1"/>
    </xf>
    <xf numFmtId="164" fontId="3" fillId="0" borderId="5" xfId="0" applyNumberFormat="1" applyFont="1" applyBorder="1"/>
    <xf numFmtId="0" fontId="0" fillId="0" borderId="5" xfId="0" applyBorder="1" applyAlignment="1">
      <alignment horizontal="left" indent="2"/>
    </xf>
    <xf numFmtId="164" fontId="0" fillId="0" borderId="5" xfId="0" applyNumberFormat="1" applyBorder="1"/>
    <xf numFmtId="0" fontId="3" fillId="0" borderId="5" xfId="0" applyFont="1" applyBorder="1" applyAlignment="1">
      <alignment horizontal="left"/>
    </xf>
    <xf numFmtId="0" fontId="2" fillId="2" borderId="5" xfId="0" applyFont="1" applyFill="1" applyBorder="1" applyAlignment="1">
      <alignment vertical="center"/>
    </xf>
    <xf numFmtId="164" fontId="3" fillId="2" borderId="5" xfId="0" applyNumberFormat="1" applyFont="1" applyFill="1" applyBorder="1"/>
    <xf numFmtId="164" fontId="2" fillId="2" borderId="5" xfId="0" applyNumberFormat="1" applyFont="1" applyFill="1" applyBorder="1"/>
    <xf numFmtId="0" fontId="3" fillId="0" borderId="0" xfId="0" applyFont="1"/>
    <xf numFmtId="0" fontId="2" fillId="2" borderId="6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43" fontId="0" fillId="0" borderId="5" xfId="1" applyFont="1" applyBorder="1"/>
    <xf numFmtId="43" fontId="3" fillId="0" borderId="5" xfId="1" applyFont="1" applyBorder="1"/>
    <xf numFmtId="43" fontId="3" fillId="0" borderId="5" xfId="0" applyNumberFormat="1" applyFont="1" applyBorder="1"/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5" xfId="0" applyFont="1" applyBorder="1"/>
    <xf numFmtId="0" fontId="10" fillId="5" borderId="1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164" fontId="8" fillId="0" borderId="0" xfId="0" applyNumberFormat="1" applyFont="1" applyBorder="1"/>
    <xf numFmtId="164" fontId="8" fillId="0" borderId="5" xfId="0" applyNumberFormat="1" applyFont="1" applyBorder="1"/>
    <xf numFmtId="0" fontId="8" fillId="0" borderId="5" xfId="0" applyFont="1" applyBorder="1" applyAlignment="1">
      <alignment horizontal="left" wrapText="1"/>
    </xf>
    <xf numFmtId="164" fontId="8" fillId="0" borderId="8" xfId="0" applyNumberFormat="1" applyFont="1" applyBorder="1"/>
    <xf numFmtId="0" fontId="9" fillId="0" borderId="5" xfId="0" applyFont="1" applyBorder="1" applyAlignment="1">
      <alignment horizontal="left" wrapText="1"/>
    </xf>
    <xf numFmtId="164" fontId="9" fillId="0" borderId="5" xfId="0" applyNumberFormat="1" applyFont="1" applyBorder="1"/>
    <xf numFmtId="0" fontId="9" fillId="0" borderId="8" xfId="0" applyFont="1" applyBorder="1"/>
    <xf numFmtId="43" fontId="9" fillId="0" borderId="5" xfId="1" applyFont="1" applyBorder="1"/>
    <xf numFmtId="0" fontId="9" fillId="0" borderId="5" xfId="0" applyFont="1" applyBorder="1" applyAlignment="1">
      <alignment horizontal="center" wrapText="1"/>
    </xf>
    <xf numFmtId="0" fontId="10" fillId="2" borderId="5" xfId="0" applyFont="1" applyFill="1" applyBorder="1" applyAlignment="1">
      <alignment vertical="center"/>
    </xf>
    <xf numFmtId="164" fontId="10" fillId="2" borderId="5" xfId="0" applyNumberFormat="1" applyFont="1" applyFill="1" applyBorder="1"/>
    <xf numFmtId="164" fontId="8" fillId="2" borderId="5" xfId="0" applyNumberFormat="1" applyFont="1" applyFill="1" applyBorder="1"/>
    <xf numFmtId="164" fontId="8" fillId="2" borderId="8" xfId="0" applyNumberFormat="1" applyFont="1" applyFill="1" applyBorder="1"/>
    <xf numFmtId="0" fontId="5" fillId="0" borderId="3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3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left" vertical="center"/>
    </xf>
    <xf numFmtId="43" fontId="2" fillId="2" borderId="5" xfId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43" fontId="10" fillId="2" borderId="1" xfId="1" applyFont="1" applyFill="1" applyBorder="1" applyAlignment="1">
      <alignment horizontal="center" vertical="center" wrapText="1"/>
    </xf>
    <xf numFmtId="43" fontId="10" fillId="2" borderId="2" xfId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2</xdr:row>
      <xdr:rowOff>161925</xdr:rowOff>
    </xdr:from>
    <xdr:to>
      <xdr:col>1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</xdr:col>
      <xdr:colOff>6931025</xdr:colOff>
      <xdr:row>2</xdr:row>
      <xdr:rowOff>15875</xdr:rowOff>
    </xdr:from>
    <xdr:to>
      <xdr:col>3</xdr:col>
      <xdr:colOff>1079500</xdr:colOff>
      <xdr:row>5</xdr:row>
      <xdr:rowOff>7714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48525" y="396875"/>
          <a:ext cx="2435225" cy="8332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28575</xdr:rowOff>
    </xdr:from>
    <xdr:to>
      <xdr:col>1</xdr:col>
      <xdr:colOff>2187575</xdr:colOff>
      <xdr:row>5</xdr:row>
      <xdr:rowOff>189940</xdr:rowOff>
    </xdr:to>
    <xdr:pic>
      <xdr:nvPicPr>
        <xdr:cNvPr id="7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409575"/>
          <a:ext cx="2187575" cy="9900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757918</xdr:colOff>
      <xdr:row>2</xdr:row>
      <xdr:rowOff>95250</xdr:rowOff>
    </xdr:from>
    <xdr:to>
      <xdr:col>1</xdr:col>
      <xdr:colOff>3091543</xdr:colOff>
      <xdr:row>6</xdr:row>
      <xdr:rowOff>75640</xdr:rowOff>
    </xdr:to>
    <xdr:pic>
      <xdr:nvPicPr>
        <xdr:cNvPr id="4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9918" y="476250"/>
          <a:ext cx="2333625" cy="1028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417741</xdr:colOff>
      <xdr:row>1</xdr:row>
      <xdr:rowOff>121104</xdr:rowOff>
    </xdr:from>
    <xdr:to>
      <xdr:col>16</xdr:col>
      <xdr:colOff>266726</xdr:colOff>
      <xdr:row>5</xdr:row>
      <xdr:rowOff>158999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19098" y="311604"/>
          <a:ext cx="3643110" cy="10720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174625</xdr:colOff>
      <xdr:row>2</xdr:row>
      <xdr:rowOff>181744</xdr:rowOff>
    </xdr:from>
    <xdr:to>
      <xdr:col>15</xdr:col>
      <xdr:colOff>1333500</xdr:colOff>
      <xdr:row>5</xdr:row>
      <xdr:rowOff>92777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23375" y="562744"/>
          <a:ext cx="2619375" cy="752408"/>
        </a:xfrm>
        <a:prstGeom prst="rect">
          <a:avLst/>
        </a:prstGeom>
      </xdr:spPr>
    </xdr:pic>
    <xdr:clientData/>
  </xdr:twoCellAnchor>
  <xdr:twoCellAnchor editAs="oneCell">
    <xdr:from>
      <xdr:col>2</xdr:col>
      <xdr:colOff>57604</xdr:colOff>
      <xdr:row>2</xdr:row>
      <xdr:rowOff>31750</xdr:rowOff>
    </xdr:from>
    <xdr:to>
      <xdr:col>2</xdr:col>
      <xdr:colOff>2555875</xdr:colOff>
      <xdr:row>6</xdr:row>
      <xdr:rowOff>172705</xdr:rowOff>
    </xdr:to>
    <xdr:pic>
      <xdr:nvPicPr>
        <xdr:cNvPr id="5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604" y="412750"/>
          <a:ext cx="2498271" cy="11887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6"/>
  <sheetViews>
    <sheetView showGridLines="0" zoomScaleNormal="100" workbookViewId="0">
      <selection activeCell="D33" sqref="D33"/>
    </sheetView>
  </sheetViews>
  <sheetFormatPr defaultColWidth="11.42578125" defaultRowHeight="15" x14ac:dyDescent="0.25"/>
  <cols>
    <col min="1" max="1" width="4.7109375" customWidth="1"/>
    <col min="2" max="2" width="105.85546875" customWidth="1"/>
    <col min="3" max="3" width="18.28515625" customWidth="1"/>
    <col min="4" max="4" width="24.85546875" customWidth="1"/>
  </cols>
  <sheetData>
    <row r="3" spans="1:15" ht="28.5" customHeight="1" x14ac:dyDescent="0.25">
      <c r="B3" s="52" t="s">
        <v>95</v>
      </c>
      <c r="C3" s="53"/>
      <c r="D3" s="53"/>
      <c r="E3" s="10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1" customHeight="1" x14ac:dyDescent="0.25">
      <c r="B4" s="50" t="s">
        <v>96</v>
      </c>
      <c r="C4" s="51"/>
      <c r="D4" s="51"/>
      <c r="E4" s="9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.75" x14ac:dyDescent="0.25">
      <c r="B5" s="58">
        <v>2022</v>
      </c>
      <c r="C5" s="59"/>
      <c r="D5" s="59"/>
      <c r="E5" s="8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.75" customHeight="1" x14ac:dyDescent="0.25">
      <c r="B6" s="54" t="s">
        <v>76</v>
      </c>
      <c r="C6" s="55"/>
      <c r="D6" s="55"/>
      <c r="E6" s="7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 customHeight="1" x14ac:dyDescent="0.25">
      <c r="A7" s="6"/>
      <c r="B7" s="54" t="s">
        <v>77</v>
      </c>
      <c r="C7" s="55"/>
      <c r="D7" s="55"/>
      <c r="E7" s="6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x14ac:dyDescent="0.25">
      <c r="B8" s="11"/>
      <c r="C8" s="11"/>
      <c r="D8" s="11"/>
    </row>
    <row r="9" spans="1:15" ht="15" customHeight="1" x14ac:dyDescent="0.25">
      <c r="B9" s="56" t="s">
        <v>66</v>
      </c>
      <c r="C9" s="57" t="s">
        <v>94</v>
      </c>
      <c r="D9" s="57" t="s">
        <v>93</v>
      </c>
      <c r="E9" s="1"/>
    </row>
    <row r="10" spans="1:15" ht="23.25" customHeight="1" x14ac:dyDescent="0.25">
      <c r="B10" s="56"/>
      <c r="C10" s="57"/>
      <c r="D10" s="57"/>
      <c r="E10" s="1"/>
    </row>
    <row r="11" spans="1:15" x14ac:dyDescent="0.25">
      <c r="B11" s="16" t="s">
        <v>0</v>
      </c>
      <c r="C11" s="13"/>
      <c r="D11" s="13"/>
      <c r="E11" s="1"/>
    </row>
    <row r="12" spans="1:15" x14ac:dyDescent="0.25">
      <c r="B12" s="12" t="s">
        <v>1</v>
      </c>
      <c r="C12" s="13">
        <f>+C13+C14+C15+C16+C17</f>
        <v>116012210</v>
      </c>
      <c r="D12" s="13">
        <f>+D13+D14+D15+D16+D17</f>
        <v>20000000</v>
      </c>
      <c r="E12" s="1"/>
    </row>
    <row r="13" spans="1:15" x14ac:dyDescent="0.25">
      <c r="B13" s="14" t="s">
        <v>2</v>
      </c>
      <c r="C13" s="15">
        <v>80416785</v>
      </c>
      <c r="D13" s="24">
        <v>-1560000</v>
      </c>
      <c r="E13" s="1"/>
    </row>
    <row r="14" spans="1:15" x14ac:dyDescent="0.25">
      <c r="B14" s="14" t="s">
        <v>3</v>
      </c>
      <c r="C14" s="15">
        <v>26434000</v>
      </c>
      <c r="D14" s="24">
        <v>20160000</v>
      </c>
      <c r="E14" s="1"/>
    </row>
    <row r="15" spans="1:15" x14ac:dyDescent="0.25">
      <c r="B15" s="14" t="s">
        <v>4</v>
      </c>
      <c r="C15" s="15">
        <v>486000</v>
      </c>
      <c r="D15" s="11"/>
      <c r="E15" s="1"/>
    </row>
    <row r="16" spans="1:15" x14ac:dyDescent="0.25">
      <c r="B16" s="14" t="s">
        <v>5</v>
      </c>
      <c r="C16" s="15">
        <v>150000</v>
      </c>
      <c r="D16" s="11"/>
      <c r="E16" s="1"/>
    </row>
    <row r="17" spans="2:5" x14ac:dyDescent="0.25">
      <c r="B17" s="14" t="s">
        <v>6</v>
      </c>
      <c r="C17" s="15">
        <v>8525425</v>
      </c>
      <c r="D17" s="24">
        <v>1400000</v>
      </c>
      <c r="E17" s="1"/>
    </row>
    <row r="18" spans="2:5" x14ac:dyDescent="0.25">
      <c r="B18" s="12" t="s">
        <v>7</v>
      </c>
      <c r="C18" s="13">
        <f>+C19+C20+C21+C22+C23+C24+C25+C26+C27</f>
        <v>68753902</v>
      </c>
      <c r="D18" s="13">
        <f>+D19+D20+D21+D22+D23+D24+D25+D26+D27</f>
        <v>101394000</v>
      </c>
      <c r="E18" s="1"/>
    </row>
    <row r="19" spans="2:5" x14ac:dyDescent="0.25">
      <c r="B19" s="14" t="s">
        <v>8</v>
      </c>
      <c r="C19" s="15">
        <v>4559360</v>
      </c>
      <c r="D19" s="24">
        <v>2074000</v>
      </c>
      <c r="E19" s="1"/>
    </row>
    <row r="20" spans="2:5" x14ac:dyDescent="0.25">
      <c r="B20" s="14" t="s">
        <v>9</v>
      </c>
      <c r="C20" s="15">
        <v>4759649</v>
      </c>
      <c r="D20" s="24">
        <v>14000</v>
      </c>
      <c r="E20" s="1"/>
    </row>
    <row r="21" spans="2:5" x14ac:dyDescent="0.25">
      <c r="B21" s="14" t="s">
        <v>10</v>
      </c>
      <c r="C21" s="15">
        <v>901280</v>
      </c>
      <c r="D21" s="11"/>
      <c r="E21" s="1"/>
    </row>
    <row r="22" spans="2:5" x14ac:dyDescent="0.25">
      <c r="B22" s="14" t="s">
        <v>11</v>
      </c>
      <c r="C22" s="15">
        <v>9128212</v>
      </c>
      <c r="D22" s="24">
        <v>10000000</v>
      </c>
      <c r="E22" s="1"/>
    </row>
    <row r="23" spans="2:5" x14ac:dyDescent="0.25">
      <c r="B23" s="14" t="s">
        <v>12</v>
      </c>
      <c r="C23" s="15">
        <v>17756055</v>
      </c>
      <c r="D23" s="24">
        <v>50316000</v>
      </c>
    </row>
    <row r="24" spans="2:5" x14ac:dyDescent="0.25">
      <c r="B24" s="14" t="s">
        <v>13</v>
      </c>
      <c r="C24" s="15">
        <v>2655093</v>
      </c>
      <c r="D24" s="24">
        <v>5000</v>
      </c>
    </row>
    <row r="25" spans="2:5" x14ac:dyDescent="0.25">
      <c r="B25" s="14" t="s">
        <v>14</v>
      </c>
      <c r="C25" s="15">
        <v>3030816</v>
      </c>
      <c r="D25" s="24">
        <v>575000</v>
      </c>
    </row>
    <row r="26" spans="2:5" x14ac:dyDescent="0.25">
      <c r="B26" s="14" t="s">
        <v>15</v>
      </c>
      <c r="C26" s="15">
        <v>24660437</v>
      </c>
      <c r="D26" s="24">
        <v>33036000</v>
      </c>
    </row>
    <row r="27" spans="2:5" x14ac:dyDescent="0.25">
      <c r="B27" s="14" t="s">
        <v>16</v>
      </c>
      <c r="C27" s="15">
        <v>1303000</v>
      </c>
      <c r="D27" s="24">
        <v>5374000</v>
      </c>
    </row>
    <row r="28" spans="2:5" x14ac:dyDescent="0.25">
      <c r="B28" s="12" t="s">
        <v>17</v>
      </c>
      <c r="C28" s="13">
        <f>+C29+C30+C31+C32+C33+C34+C35+C37</f>
        <v>13186048</v>
      </c>
      <c r="D28" s="13">
        <f>+D29+D30+D31+D32+D33+D34+D35+D37</f>
        <v>20520333.670000002</v>
      </c>
    </row>
    <row r="29" spans="2:5" x14ac:dyDescent="0.25">
      <c r="B29" s="14" t="s">
        <v>18</v>
      </c>
      <c r="C29" s="15">
        <v>519200</v>
      </c>
      <c r="D29" s="24">
        <v>99000</v>
      </c>
    </row>
    <row r="30" spans="2:5" x14ac:dyDescent="0.25">
      <c r="B30" s="14" t="s">
        <v>19</v>
      </c>
      <c r="C30" s="15">
        <v>3636342</v>
      </c>
      <c r="D30" s="24">
        <v>-2655000</v>
      </c>
    </row>
    <row r="31" spans="2:5" x14ac:dyDescent="0.25">
      <c r="B31" s="14" t="s">
        <v>20</v>
      </c>
      <c r="C31" s="15">
        <v>775357</v>
      </c>
      <c r="D31" s="24">
        <v>242000</v>
      </c>
    </row>
    <row r="32" spans="2:5" x14ac:dyDescent="0.25">
      <c r="B32" s="14" t="s">
        <v>21</v>
      </c>
      <c r="C32" s="15">
        <v>164494</v>
      </c>
      <c r="D32" s="11"/>
    </row>
    <row r="33" spans="2:4" x14ac:dyDescent="0.25">
      <c r="B33" s="14" t="s">
        <v>22</v>
      </c>
      <c r="C33" s="15">
        <v>24318</v>
      </c>
      <c r="D33" s="24">
        <v>10000</v>
      </c>
    </row>
    <row r="34" spans="2:4" x14ac:dyDescent="0.25">
      <c r="B34" s="14" t="s">
        <v>23</v>
      </c>
      <c r="C34" s="15">
        <v>10629</v>
      </c>
      <c r="D34" s="11"/>
    </row>
    <row r="35" spans="2:4" x14ac:dyDescent="0.25">
      <c r="B35" s="14" t="s">
        <v>24</v>
      </c>
      <c r="C35" s="15">
        <v>3584600</v>
      </c>
      <c r="D35" s="11"/>
    </row>
    <row r="36" spans="2:4" x14ac:dyDescent="0.25">
      <c r="B36" s="14" t="s">
        <v>25</v>
      </c>
      <c r="C36" s="15"/>
      <c r="D36" s="11"/>
    </row>
    <row r="37" spans="2:4" x14ac:dyDescent="0.25">
      <c r="B37" s="14" t="s">
        <v>26</v>
      </c>
      <c r="C37" s="15">
        <v>4471108</v>
      </c>
      <c r="D37" s="24">
        <v>22824333.670000002</v>
      </c>
    </row>
    <row r="38" spans="2:4" x14ac:dyDescent="0.25">
      <c r="B38" s="12" t="s">
        <v>27</v>
      </c>
      <c r="C38" s="13">
        <f>+C45</f>
        <v>4053617</v>
      </c>
      <c r="D38" s="13">
        <f>+D45</f>
        <v>0</v>
      </c>
    </row>
    <row r="39" spans="2:4" x14ac:dyDescent="0.25">
      <c r="B39" s="14" t="s">
        <v>28</v>
      </c>
      <c r="C39" s="15"/>
      <c r="D39" s="11"/>
    </row>
    <row r="40" spans="2:4" x14ac:dyDescent="0.25">
      <c r="B40" s="14" t="s">
        <v>29</v>
      </c>
      <c r="C40" s="15"/>
      <c r="D40" s="11"/>
    </row>
    <row r="41" spans="2:4" x14ac:dyDescent="0.25">
      <c r="B41" s="14" t="s">
        <v>30</v>
      </c>
      <c r="C41" s="15"/>
      <c r="D41" s="11"/>
    </row>
    <row r="42" spans="2:4" x14ac:dyDescent="0.25">
      <c r="B42" s="14" t="s">
        <v>31</v>
      </c>
      <c r="C42" s="15"/>
      <c r="D42" s="11"/>
    </row>
    <row r="43" spans="2:4" x14ac:dyDescent="0.25">
      <c r="B43" s="14" t="s">
        <v>32</v>
      </c>
      <c r="C43" s="15"/>
      <c r="D43" s="11"/>
    </row>
    <row r="44" spans="2:4" x14ac:dyDescent="0.25">
      <c r="B44" s="14" t="s">
        <v>33</v>
      </c>
      <c r="C44" s="15"/>
      <c r="D44" s="11"/>
    </row>
    <row r="45" spans="2:4" x14ac:dyDescent="0.25">
      <c r="B45" s="14" t="s">
        <v>34</v>
      </c>
      <c r="C45" s="15">
        <v>4053617</v>
      </c>
      <c r="D45" s="11"/>
    </row>
    <row r="46" spans="2:4" x14ac:dyDescent="0.25">
      <c r="B46" s="14" t="s">
        <v>35</v>
      </c>
      <c r="C46" s="15"/>
      <c r="D46" s="11"/>
    </row>
    <row r="47" spans="2:4" x14ac:dyDescent="0.25">
      <c r="B47" s="12" t="s">
        <v>36</v>
      </c>
      <c r="C47" s="13">
        <v>0</v>
      </c>
      <c r="D47" s="11"/>
    </row>
    <row r="48" spans="2:4" x14ac:dyDescent="0.25">
      <c r="B48" s="14" t="s">
        <v>37</v>
      </c>
      <c r="C48" s="15"/>
      <c r="D48" s="11"/>
    </row>
    <row r="49" spans="2:4" x14ac:dyDescent="0.25">
      <c r="B49" s="14" t="s">
        <v>38</v>
      </c>
      <c r="C49" s="15"/>
      <c r="D49" s="11"/>
    </row>
    <row r="50" spans="2:4" x14ac:dyDescent="0.25">
      <c r="B50" s="14" t="s">
        <v>39</v>
      </c>
      <c r="C50" s="15"/>
      <c r="D50" s="11"/>
    </row>
    <row r="51" spans="2:4" x14ac:dyDescent="0.25">
      <c r="B51" s="14" t="s">
        <v>40</v>
      </c>
      <c r="C51" s="15"/>
      <c r="D51" s="11"/>
    </row>
    <row r="52" spans="2:4" x14ac:dyDescent="0.25">
      <c r="B52" s="14" t="s">
        <v>41</v>
      </c>
      <c r="C52" s="15"/>
      <c r="D52" s="11"/>
    </row>
    <row r="53" spans="2:4" x14ac:dyDescent="0.25">
      <c r="B53" s="14" t="s">
        <v>42</v>
      </c>
      <c r="C53" s="15"/>
      <c r="D53" s="11"/>
    </row>
    <row r="54" spans="2:4" x14ac:dyDescent="0.25">
      <c r="B54" s="12" t="s">
        <v>43</v>
      </c>
      <c r="C54" s="13">
        <f>+C55+C56+C59+C60+C62</f>
        <v>15311373</v>
      </c>
      <c r="D54" s="13">
        <f>+D55+D56+D59+D60+D62</f>
        <v>60423000</v>
      </c>
    </row>
    <row r="55" spans="2:4" x14ac:dyDescent="0.25">
      <c r="B55" s="14" t="s">
        <v>44</v>
      </c>
      <c r="C55" s="15">
        <v>10337513</v>
      </c>
      <c r="D55" s="24">
        <v>44800000</v>
      </c>
    </row>
    <row r="56" spans="2:4" x14ac:dyDescent="0.25">
      <c r="B56" s="14" t="s">
        <v>45</v>
      </c>
      <c r="C56" s="15">
        <v>368160</v>
      </c>
      <c r="D56" s="24">
        <v>4100000</v>
      </c>
    </row>
    <row r="57" spans="2:4" x14ac:dyDescent="0.25">
      <c r="B57" s="14" t="s">
        <v>46</v>
      </c>
      <c r="C57" s="15"/>
      <c r="D57" s="11"/>
    </row>
    <row r="58" spans="2:4" x14ac:dyDescent="0.25">
      <c r="B58" s="14" t="s">
        <v>47</v>
      </c>
      <c r="C58" s="15"/>
      <c r="D58" s="11"/>
    </row>
    <row r="59" spans="2:4" x14ac:dyDescent="0.25">
      <c r="B59" s="14" t="s">
        <v>48</v>
      </c>
      <c r="C59" s="15">
        <v>4155700</v>
      </c>
      <c r="D59" s="24">
        <v>10329000</v>
      </c>
    </row>
    <row r="60" spans="2:4" x14ac:dyDescent="0.25">
      <c r="B60" s="14" t="s">
        <v>49</v>
      </c>
      <c r="C60" s="15">
        <v>400000</v>
      </c>
      <c r="D60" s="24">
        <v>955000</v>
      </c>
    </row>
    <row r="61" spans="2:4" x14ac:dyDescent="0.25">
      <c r="B61" s="14" t="s">
        <v>50</v>
      </c>
      <c r="C61" s="15"/>
      <c r="D61" s="11"/>
    </row>
    <row r="62" spans="2:4" x14ac:dyDescent="0.25">
      <c r="B62" s="14" t="s">
        <v>51</v>
      </c>
      <c r="C62" s="15">
        <v>50000</v>
      </c>
      <c r="D62" s="24">
        <v>239000</v>
      </c>
    </row>
    <row r="63" spans="2:4" x14ac:dyDescent="0.25">
      <c r="B63" s="14" t="s">
        <v>52</v>
      </c>
      <c r="C63" s="15"/>
      <c r="D63" s="11"/>
    </row>
    <row r="64" spans="2:4" x14ac:dyDescent="0.25">
      <c r="B64" s="12" t="s">
        <v>53</v>
      </c>
      <c r="C64" s="13">
        <v>0</v>
      </c>
      <c r="D64" s="13">
        <f>+D65</f>
        <v>47600000</v>
      </c>
    </row>
    <row r="65" spans="2:4" x14ac:dyDescent="0.25">
      <c r="B65" s="14" t="s">
        <v>54</v>
      </c>
      <c r="C65" s="15"/>
      <c r="D65" s="24">
        <v>47600000</v>
      </c>
    </row>
    <row r="66" spans="2:4" x14ac:dyDescent="0.25">
      <c r="B66" s="14" t="s">
        <v>55</v>
      </c>
      <c r="C66" s="15"/>
      <c r="D66" s="11"/>
    </row>
    <row r="67" spans="2:4" x14ac:dyDescent="0.25">
      <c r="B67" s="14" t="s">
        <v>56</v>
      </c>
      <c r="C67" s="15"/>
      <c r="D67" s="11"/>
    </row>
    <row r="68" spans="2:4" x14ac:dyDescent="0.25">
      <c r="B68" s="14" t="s">
        <v>57</v>
      </c>
      <c r="C68" s="15"/>
      <c r="D68" s="11"/>
    </row>
    <row r="69" spans="2:4" x14ac:dyDescent="0.25">
      <c r="B69" s="12" t="s">
        <v>58</v>
      </c>
      <c r="C69" s="13">
        <v>0</v>
      </c>
      <c r="D69" s="11"/>
    </row>
    <row r="70" spans="2:4" x14ac:dyDescent="0.25">
      <c r="B70" s="14" t="s">
        <v>59</v>
      </c>
      <c r="C70" s="15"/>
      <c r="D70" s="11"/>
    </row>
    <row r="71" spans="2:4" x14ac:dyDescent="0.25">
      <c r="B71" s="14" t="s">
        <v>60</v>
      </c>
      <c r="C71" s="15"/>
      <c r="D71" s="11"/>
    </row>
    <row r="72" spans="2:4" x14ac:dyDescent="0.25">
      <c r="B72" s="12" t="s">
        <v>61</v>
      </c>
      <c r="C72" s="13">
        <v>0</v>
      </c>
      <c r="D72" s="11"/>
    </row>
    <row r="73" spans="2:4" x14ac:dyDescent="0.25">
      <c r="B73" s="14" t="s">
        <v>62</v>
      </c>
      <c r="C73" s="15"/>
      <c r="D73" s="11"/>
    </row>
    <row r="74" spans="2:4" x14ac:dyDescent="0.25">
      <c r="B74" s="14" t="s">
        <v>63</v>
      </c>
      <c r="C74" s="15"/>
      <c r="D74" s="11"/>
    </row>
    <row r="75" spans="2:4" x14ac:dyDescent="0.25">
      <c r="B75" s="14" t="s">
        <v>64</v>
      </c>
      <c r="C75" s="15"/>
      <c r="D75" s="11"/>
    </row>
    <row r="76" spans="2:4" x14ac:dyDescent="0.25">
      <c r="B76" s="16" t="s">
        <v>67</v>
      </c>
      <c r="C76" s="13">
        <v>0</v>
      </c>
      <c r="D76" s="13"/>
    </row>
    <row r="77" spans="2:4" x14ac:dyDescent="0.25">
      <c r="B77" s="12" t="s">
        <v>68</v>
      </c>
      <c r="C77" s="13"/>
      <c r="D77" s="11"/>
    </row>
    <row r="78" spans="2:4" x14ac:dyDescent="0.25">
      <c r="B78" s="14" t="s">
        <v>69</v>
      </c>
      <c r="C78" s="15"/>
      <c r="D78" s="11"/>
    </row>
    <row r="79" spans="2:4" x14ac:dyDescent="0.25">
      <c r="B79" s="14" t="s">
        <v>70</v>
      </c>
      <c r="C79" s="15"/>
      <c r="D79" s="11"/>
    </row>
    <row r="80" spans="2:4" x14ac:dyDescent="0.25">
      <c r="B80" s="12" t="s">
        <v>71</v>
      </c>
      <c r="C80" s="13">
        <v>0</v>
      </c>
      <c r="D80" s="11"/>
    </row>
    <row r="81" spans="2:4" x14ac:dyDescent="0.25">
      <c r="B81" s="14" t="s">
        <v>72</v>
      </c>
      <c r="C81" s="15"/>
      <c r="D81" s="11"/>
    </row>
    <row r="82" spans="2:4" x14ac:dyDescent="0.25">
      <c r="B82" s="14" t="s">
        <v>73</v>
      </c>
      <c r="C82" s="15"/>
      <c r="D82" s="11"/>
    </row>
    <row r="83" spans="2:4" x14ac:dyDescent="0.25">
      <c r="B83" s="12" t="s">
        <v>74</v>
      </c>
      <c r="C83" s="13">
        <v>0</v>
      </c>
      <c r="D83" s="11"/>
    </row>
    <row r="84" spans="2:4" x14ac:dyDescent="0.25">
      <c r="B84" s="14" t="s">
        <v>75</v>
      </c>
      <c r="C84" s="15"/>
      <c r="D84" s="11"/>
    </row>
    <row r="85" spans="2:4" x14ac:dyDescent="0.25">
      <c r="B85" s="17" t="s">
        <v>65</v>
      </c>
      <c r="C85" s="19">
        <f>+C12+C18+C28+C38+C54</f>
        <v>217317150</v>
      </c>
      <c r="D85" s="19">
        <f>+D12+D18+D28+D54+D64</f>
        <v>249937333.67000002</v>
      </c>
    </row>
    <row r="91" spans="2:4" x14ac:dyDescent="0.25">
      <c r="B91" t="s">
        <v>113</v>
      </c>
      <c r="C91" t="s">
        <v>110</v>
      </c>
    </row>
    <row r="92" spans="2:4" x14ac:dyDescent="0.25">
      <c r="B92" s="20" t="s">
        <v>99</v>
      </c>
      <c r="C92" s="20" t="s">
        <v>101</v>
      </c>
    </row>
    <row r="93" spans="2:4" x14ac:dyDescent="0.25">
      <c r="B93" t="s">
        <v>100</v>
      </c>
      <c r="C93" t="s">
        <v>102</v>
      </c>
    </row>
    <row r="95" spans="2:4" ht="26.25" customHeight="1" x14ac:dyDescent="0.25"/>
    <row r="96" spans="2:4" ht="33.75" customHeight="1" x14ac:dyDescent="0.25"/>
  </sheetData>
  <mergeCells count="8">
    <mergeCell ref="B4:D4"/>
    <mergeCell ref="B3:D3"/>
    <mergeCell ref="B7:D7"/>
    <mergeCell ref="B9:B10"/>
    <mergeCell ref="C9:C10"/>
    <mergeCell ref="D9:D10"/>
    <mergeCell ref="B6:D6"/>
    <mergeCell ref="B5:D5"/>
  </mergeCells>
  <pageMargins left="0.7" right="0.7" top="0.75" bottom="0.75" header="0.3" footer="0.3"/>
  <pageSetup scale="49" orientation="portrait" r:id="rId1"/>
  <rowBreaks count="1" manualBreakCount="1">
    <brk id="93" min="1" max="3" man="1"/>
  </rowBreaks>
  <colBreaks count="1" manualBreakCount="1">
    <brk id="1" max="9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96"/>
  <sheetViews>
    <sheetView showGridLines="0" tabSelected="1" topLeftCell="A59" zoomScale="70" zoomScaleNormal="70" workbookViewId="0">
      <selection activeCell="D86" sqref="D86"/>
    </sheetView>
  </sheetViews>
  <sheetFormatPr defaultColWidth="11.42578125" defaultRowHeight="15" x14ac:dyDescent="0.25"/>
  <cols>
    <col min="2" max="2" width="61.5703125" customWidth="1"/>
    <col min="3" max="3" width="23" customWidth="1"/>
    <col min="4" max="4" width="25.140625" customWidth="1"/>
    <col min="5" max="5" width="19.28515625" customWidth="1"/>
    <col min="6" max="6" width="18.7109375" bestFit="1" customWidth="1"/>
    <col min="13" max="13" width="15.5703125" bestFit="1" customWidth="1"/>
    <col min="15" max="15" width="15.85546875" bestFit="1" customWidth="1"/>
    <col min="16" max="16" width="14.140625" bestFit="1" customWidth="1"/>
    <col min="17" max="17" width="19.28515625" customWidth="1"/>
    <col min="18" max="18" width="17.7109375" bestFit="1" customWidth="1"/>
  </cols>
  <sheetData>
    <row r="2" spans="2:18" x14ac:dyDescent="0.25">
      <c r="C2" s="60"/>
      <c r="D2" s="60"/>
      <c r="E2" s="60"/>
      <c r="F2" s="60"/>
      <c r="G2" s="60"/>
      <c r="H2" s="60"/>
      <c r="I2" s="60"/>
      <c r="J2" s="60"/>
      <c r="K2" s="60"/>
    </row>
    <row r="3" spans="2:18" ht="28.5" customHeight="1" x14ac:dyDescent="0.25">
      <c r="C3" s="52" t="s">
        <v>95</v>
      </c>
      <c r="D3" s="53"/>
      <c r="E3" s="53"/>
      <c r="F3" s="53"/>
      <c r="G3" s="53"/>
      <c r="H3" s="53"/>
      <c r="I3" s="53"/>
      <c r="J3" s="53"/>
      <c r="K3" s="53"/>
      <c r="L3" s="10"/>
      <c r="M3" s="10"/>
      <c r="N3" s="10"/>
      <c r="O3" s="10"/>
      <c r="P3" s="10"/>
      <c r="Q3" s="10"/>
      <c r="R3" s="10"/>
    </row>
    <row r="4" spans="2:18" ht="21" customHeight="1" x14ac:dyDescent="0.25">
      <c r="C4" s="50" t="s">
        <v>96</v>
      </c>
      <c r="D4" s="51"/>
      <c r="E4" s="51"/>
      <c r="F4" s="51"/>
      <c r="G4" s="51"/>
      <c r="H4" s="51"/>
      <c r="I4" s="51"/>
      <c r="J4" s="51"/>
      <c r="K4" s="51"/>
      <c r="L4" s="9"/>
      <c r="M4" s="9"/>
      <c r="N4" s="9"/>
      <c r="O4" s="9"/>
      <c r="P4" s="9"/>
      <c r="Q4" s="9"/>
      <c r="R4" s="9"/>
    </row>
    <row r="5" spans="2:18" ht="15.75" x14ac:dyDescent="0.25">
      <c r="C5" s="58">
        <v>2022</v>
      </c>
      <c r="D5" s="59"/>
      <c r="E5" s="59"/>
      <c r="F5" s="59"/>
      <c r="G5" s="59"/>
      <c r="H5" s="59"/>
      <c r="I5" s="59"/>
      <c r="J5" s="59"/>
      <c r="K5" s="59"/>
      <c r="L5" s="8"/>
      <c r="M5" s="8"/>
      <c r="N5" s="8"/>
      <c r="O5" s="8"/>
      <c r="P5" s="8"/>
      <c r="Q5" s="8"/>
      <c r="R5" s="8"/>
    </row>
    <row r="6" spans="2:18" ht="15.75" customHeight="1" x14ac:dyDescent="0.25">
      <c r="C6" s="54" t="s">
        <v>92</v>
      </c>
      <c r="D6" s="55"/>
      <c r="E6" s="55"/>
      <c r="F6" s="55"/>
      <c r="G6" s="55"/>
      <c r="H6" s="55"/>
      <c r="I6" s="55"/>
      <c r="J6" s="55"/>
      <c r="K6" s="55"/>
      <c r="L6" s="7"/>
      <c r="M6" s="7"/>
      <c r="N6" s="7"/>
      <c r="O6" s="7"/>
      <c r="P6" s="7"/>
      <c r="Q6" s="7"/>
      <c r="R6" s="7"/>
    </row>
    <row r="7" spans="2:18" ht="15.75" customHeight="1" x14ac:dyDescent="0.25">
      <c r="C7" s="55" t="s">
        <v>77</v>
      </c>
      <c r="D7" s="55"/>
      <c r="E7" s="55"/>
      <c r="F7" s="55"/>
      <c r="G7" s="55"/>
      <c r="H7" s="55"/>
      <c r="I7" s="55"/>
      <c r="J7" s="55"/>
      <c r="K7" s="55"/>
      <c r="L7" s="7"/>
      <c r="M7" s="7"/>
      <c r="N7" s="7"/>
      <c r="O7" s="7"/>
      <c r="P7" s="7"/>
      <c r="Q7" s="7"/>
      <c r="R7" s="7"/>
    </row>
    <row r="9" spans="2:18" ht="25.5" customHeight="1" x14ac:dyDescent="0.25">
      <c r="B9" s="61" t="s">
        <v>66</v>
      </c>
      <c r="C9" s="62" t="s">
        <v>94</v>
      </c>
      <c r="D9" s="62" t="s">
        <v>93</v>
      </c>
      <c r="E9" s="64" t="s">
        <v>91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8" ht="18.75" x14ac:dyDescent="0.3">
      <c r="B10" s="61"/>
      <c r="C10" s="63"/>
      <c r="D10" s="63"/>
      <c r="E10" s="32" t="s">
        <v>79</v>
      </c>
      <c r="F10" s="32" t="s">
        <v>80</v>
      </c>
      <c r="G10" s="32" t="s">
        <v>81</v>
      </c>
      <c r="H10" s="32" t="s">
        <v>82</v>
      </c>
      <c r="I10" s="33" t="s">
        <v>83</v>
      </c>
      <c r="J10" s="32" t="s">
        <v>84</v>
      </c>
      <c r="K10" s="33" t="s">
        <v>85</v>
      </c>
      <c r="L10" s="32" t="s">
        <v>86</v>
      </c>
      <c r="M10" s="32" t="s">
        <v>87</v>
      </c>
      <c r="N10" s="32" t="s">
        <v>88</v>
      </c>
      <c r="O10" s="32" t="s">
        <v>89</v>
      </c>
      <c r="P10" s="34" t="s">
        <v>90</v>
      </c>
      <c r="Q10" s="35" t="s">
        <v>78</v>
      </c>
    </row>
    <row r="11" spans="2:18" ht="18.75" x14ac:dyDescent="0.3">
      <c r="B11" s="36" t="s">
        <v>0</v>
      </c>
      <c r="C11" s="2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8"/>
    </row>
    <row r="12" spans="2:18" ht="18.75" x14ac:dyDescent="0.3">
      <c r="B12" s="39" t="s">
        <v>1</v>
      </c>
      <c r="C12" s="38">
        <v>116012210</v>
      </c>
      <c r="D12" s="38">
        <f t="shared" ref="D12:E12" si="0">+D13+D14+D17</f>
        <v>20000000</v>
      </c>
      <c r="E12" s="38">
        <f t="shared" si="0"/>
        <v>6399833.3200000003</v>
      </c>
      <c r="F12" s="38">
        <f t="shared" ref="F12" si="1">+F13+F14+F17</f>
        <v>8454817.7599999998</v>
      </c>
      <c r="G12" s="38">
        <f t="shared" ref="G12" si="2">+G13+G14+G17</f>
        <v>0</v>
      </c>
      <c r="H12" s="38">
        <f t="shared" ref="H12" si="3">+H13+H14+H17</f>
        <v>0</v>
      </c>
      <c r="I12" s="38">
        <f t="shared" ref="I12" si="4">+I13+I14+I17</f>
        <v>0</v>
      </c>
      <c r="J12" s="38">
        <f t="shared" ref="J12" si="5">+J13+J14+J17</f>
        <v>0</v>
      </c>
      <c r="K12" s="38">
        <f t="shared" ref="K12" si="6">+K13+K14+K17</f>
        <v>0</v>
      </c>
      <c r="L12" s="38">
        <f t="shared" ref="L12" si="7">+L13+L14+L17</f>
        <v>0</v>
      </c>
      <c r="M12" s="38">
        <f t="shared" ref="M12" si="8">+M13+M14+M17</f>
        <v>0</v>
      </c>
      <c r="N12" s="38">
        <f t="shared" ref="N12" si="9">+N13+N14+N17</f>
        <v>0</v>
      </c>
      <c r="O12" s="38">
        <f t="shared" ref="O12" si="10">+O13+O14+O17</f>
        <v>0</v>
      </c>
      <c r="P12" s="40">
        <f t="shared" ref="P12" si="11">+P13+P14+P17</f>
        <v>0</v>
      </c>
      <c r="Q12" s="38">
        <f>+E12+F12</f>
        <v>14854651.08</v>
      </c>
    </row>
    <row r="13" spans="2:18" ht="18.75" x14ac:dyDescent="0.3">
      <c r="B13" s="41" t="s">
        <v>2</v>
      </c>
      <c r="C13" s="42"/>
      <c r="D13" s="42">
        <v>-1560000</v>
      </c>
      <c r="E13" s="42">
        <v>5203313.34</v>
      </c>
      <c r="F13" s="42">
        <v>6117833.3499999996</v>
      </c>
      <c r="G13" s="42"/>
      <c r="H13" s="42"/>
      <c r="I13" s="42"/>
      <c r="J13" s="42"/>
      <c r="K13" s="42"/>
      <c r="L13" s="31"/>
      <c r="M13" s="31"/>
      <c r="N13" s="31"/>
      <c r="O13" s="31"/>
      <c r="P13" s="43"/>
      <c r="Q13" s="31"/>
    </row>
    <row r="14" spans="2:18" ht="18.75" x14ac:dyDescent="0.3">
      <c r="B14" s="41" t="s">
        <v>3</v>
      </c>
      <c r="C14" s="42"/>
      <c r="D14" s="42">
        <v>20160000</v>
      </c>
      <c r="E14" s="42">
        <v>425000</v>
      </c>
      <c r="F14" s="44">
        <v>1443000</v>
      </c>
      <c r="G14" s="31"/>
      <c r="H14" s="31"/>
      <c r="I14" s="31"/>
      <c r="J14" s="31"/>
      <c r="K14" s="31"/>
      <c r="L14" s="31"/>
      <c r="M14" s="31"/>
      <c r="N14" s="31"/>
      <c r="O14" s="31"/>
      <c r="P14" s="43"/>
      <c r="Q14" s="31"/>
    </row>
    <row r="15" spans="2:18" ht="18.75" x14ac:dyDescent="0.3">
      <c r="B15" s="41" t="s">
        <v>4</v>
      </c>
      <c r="C15" s="42"/>
      <c r="D15" s="42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43"/>
      <c r="Q15" s="31"/>
    </row>
    <row r="16" spans="2:18" ht="18.75" x14ac:dyDescent="0.3">
      <c r="B16" s="41" t="s">
        <v>5</v>
      </c>
      <c r="C16" s="42"/>
      <c r="D16" s="42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43"/>
      <c r="Q16" s="31"/>
    </row>
    <row r="17" spans="2:17" ht="18.75" x14ac:dyDescent="0.3">
      <c r="B17" s="41" t="s">
        <v>6</v>
      </c>
      <c r="C17" s="42"/>
      <c r="D17" s="42">
        <v>1400000</v>
      </c>
      <c r="E17" s="42">
        <v>771519.98</v>
      </c>
      <c r="F17" s="44">
        <v>893984.41</v>
      </c>
      <c r="G17" s="31"/>
      <c r="H17" s="31"/>
      <c r="I17" s="31"/>
      <c r="J17" s="31"/>
      <c r="K17" s="31"/>
      <c r="L17" s="31"/>
      <c r="M17" s="31"/>
      <c r="N17" s="31"/>
      <c r="O17" s="31"/>
      <c r="P17" s="43"/>
      <c r="Q17" s="31"/>
    </row>
    <row r="18" spans="2:17" ht="18.75" x14ac:dyDescent="0.3">
      <c r="B18" s="39" t="s">
        <v>7</v>
      </c>
      <c r="C18" s="38">
        <v>68753902</v>
      </c>
      <c r="D18" s="38">
        <f>+D19+D20+D22+D23+D24+D25+D26+D27</f>
        <v>101394000</v>
      </c>
      <c r="E18" s="38">
        <f t="shared" ref="E18:H18" si="12">+E19+E26</f>
        <v>143549.54</v>
      </c>
      <c r="F18" s="38">
        <f>+F19+F23+F24+F26</f>
        <v>1348285.76</v>
      </c>
      <c r="G18" s="38">
        <f t="shared" si="12"/>
        <v>0</v>
      </c>
      <c r="H18" s="38">
        <f t="shared" si="12"/>
        <v>0</v>
      </c>
      <c r="I18" s="38">
        <f t="shared" ref="I18" si="13">+I19+I26</f>
        <v>0</v>
      </c>
      <c r="J18" s="38">
        <f t="shared" ref="J18" si="14">+J19+J26</f>
        <v>0</v>
      </c>
      <c r="K18" s="38">
        <f t="shared" ref="K18" si="15">+K19+K26</f>
        <v>0</v>
      </c>
      <c r="L18" s="38">
        <f t="shared" ref="L18:M18" si="16">+L19+L26</f>
        <v>0</v>
      </c>
      <c r="M18" s="38">
        <f t="shared" si="16"/>
        <v>0</v>
      </c>
      <c r="N18" s="38">
        <f t="shared" ref="N18" si="17">+N19+N26</f>
        <v>0</v>
      </c>
      <c r="O18" s="38">
        <f t="shared" ref="O18" si="18">+O19+O26</f>
        <v>0</v>
      </c>
      <c r="P18" s="40">
        <f t="shared" ref="P18" si="19">+P19+P26</f>
        <v>0</v>
      </c>
      <c r="Q18" s="38">
        <f>+E18+F18</f>
        <v>1491835.3</v>
      </c>
    </row>
    <row r="19" spans="2:17" ht="18.75" x14ac:dyDescent="0.3">
      <c r="B19" s="41" t="s">
        <v>8</v>
      </c>
      <c r="C19" s="42"/>
      <c r="D19" s="42">
        <v>2074000</v>
      </c>
      <c r="E19" s="42">
        <v>137549.54</v>
      </c>
      <c r="F19" s="44">
        <v>422637.15</v>
      </c>
      <c r="G19" s="31"/>
      <c r="H19" s="31"/>
      <c r="I19" s="31"/>
      <c r="J19" s="31"/>
      <c r="K19" s="31"/>
      <c r="L19" s="31"/>
      <c r="M19" s="31"/>
      <c r="N19" s="31"/>
      <c r="O19" s="31"/>
      <c r="P19" s="43"/>
      <c r="Q19" s="31"/>
    </row>
    <row r="20" spans="2:17" ht="37.5" x14ac:dyDescent="0.3">
      <c r="B20" s="41" t="s">
        <v>9</v>
      </c>
      <c r="C20" s="42"/>
      <c r="D20" s="42">
        <v>14000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43"/>
      <c r="Q20" s="31"/>
    </row>
    <row r="21" spans="2:17" ht="18.75" x14ac:dyDescent="0.3">
      <c r="B21" s="41" t="s">
        <v>10</v>
      </c>
      <c r="C21" s="42"/>
      <c r="D21" s="42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43"/>
      <c r="Q21" s="31"/>
    </row>
    <row r="22" spans="2:17" ht="18.75" x14ac:dyDescent="0.3">
      <c r="B22" s="41" t="s">
        <v>11</v>
      </c>
      <c r="C22" s="42"/>
      <c r="D22" s="42">
        <v>10000000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43"/>
      <c r="Q22" s="31"/>
    </row>
    <row r="23" spans="2:17" ht="18.75" x14ac:dyDescent="0.3">
      <c r="B23" s="41" t="s">
        <v>12</v>
      </c>
      <c r="C23" s="42"/>
      <c r="D23" s="42">
        <v>50316000</v>
      </c>
      <c r="E23" s="31"/>
      <c r="F23" s="44">
        <v>41300</v>
      </c>
      <c r="G23" s="31"/>
      <c r="H23" s="31"/>
      <c r="I23" s="31"/>
      <c r="J23" s="31"/>
      <c r="K23" s="31"/>
      <c r="L23" s="31"/>
      <c r="M23" s="31"/>
      <c r="N23" s="31"/>
      <c r="O23" s="31"/>
      <c r="P23" s="43"/>
      <c r="Q23" s="31"/>
    </row>
    <row r="24" spans="2:17" ht="18.75" x14ac:dyDescent="0.3">
      <c r="B24" s="41" t="s">
        <v>13</v>
      </c>
      <c r="C24" s="42"/>
      <c r="D24" s="42">
        <v>5000</v>
      </c>
      <c r="E24" s="31"/>
      <c r="F24" s="44">
        <v>858398.61</v>
      </c>
      <c r="G24" s="31"/>
      <c r="H24" s="31"/>
      <c r="I24" s="31"/>
      <c r="J24" s="31"/>
      <c r="K24" s="31"/>
      <c r="L24" s="31"/>
      <c r="M24" s="31"/>
      <c r="N24" s="31"/>
      <c r="O24" s="31"/>
      <c r="P24" s="43"/>
      <c r="Q24" s="31"/>
    </row>
    <row r="25" spans="2:17" ht="56.25" x14ac:dyDescent="0.3">
      <c r="B25" s="45" t="s">
        <v>14</v>
      </c>
      <c r="C25" s="42"/>
      <c r="D25" s="42">
        <v>575000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43"/>
      <c r="Q25" s="31"/>
    </row>
    <row r="26" spans="2:17" ht="37.5" x14ac:dyDescent="0.3">
      <c r="B26" s="41" t="s">
        <v>15</v>
      </c>
      <c r="C26" s="42"/>
      <c r="D26" s="42">
        <v>33036000</v>
      </c>
      <c r="E26" s="42">
        <v>6000</v>
      </c>
      <c r="F26" s="44">
        <v>25950</v>
      </c>
      <c r="G26" s="31"/>
      <c r="H26" s="31"/>
      <c r="I26" s="31"/>
      <c r="J26" s="31"/>
      <c r="K26" s="31"/>
      <c r="L26" s="31"/>
      <c r="M26" s="31"/>
      <c r="N26" s="31"/>
      <c r="O26" s="31"/>
      <c r="P26" s="43"/>
      <c r="Q26" s="31"/>
    </row>
    <row r="27" spans="2:17" ht="18.75" x14ac:dyDescent="0.3">
      <c r="B27" s="41" t="s">
        <v>16</v>
      </c>
      <c r="C27" s="42"/>
      <c r="D27" s="42">
        <v>5374000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43"/>
      <c r="Q27" s="31"/>
    </row>
    <row r="28" spans="2:17" ht="18.75" x14ac:dyDescent="0.3">
      <c r="B28" s="39" t="s">
        <v>17</v>
      </c>
      <c r="C28" s="38">
        <v>13186048</v>
      </c>
      <c r="D28" s="38">
        <f>+D29+D30+D31+D33+D37</f>
        <v>20520333.670000002</v>
      </c>
      <c r="E28" s="38">
        <f t="shared" ref="E28:P28" si="20">+E35</f>
        <v>190350</v>
      </c>
      <c r="F28" s="38">
        <f t="shared" si="20"/>
        <v>229200</v>
      </c>
      <c r="G28" s="38">
        <f t="shared" si="20"/>
        <v>0</v>
      </c>
      <c r="H28" s="38">
        <f t="shared" si="20"/>
        <v>0</v>
      </c>
      <c r="I28" s="38">
        <f t="shared" si="20"/>
        <v>0</v>
      </c>
      <c r="J28" s="38">
        <f t="shared" si="20"/>
        <v>0</v>
      </c>
      <c r="K28" s="38">
        <f t="shared" si="20"/>
        <v>0</v>
      </c>
      <c r="L28" s="38">
        <f t="shared" si="20"/>
        <v>0</v>
      </c>
      <c r="M28" s="38">
        <f t="shared" si="20"/>
        <v>0</v>
      </c>
      <c r="N28" s="38">
        <f t="shared" si="20"/>
        <v>0</v>
      </c>
      <c r="O28" s="38">
        <f t="shared" si="20"/>
        <v>0</v>
      </c>
      <c r="P28" s="40">
        <f t="shared" si="20"/>
        <v>0</v>
      </c>
      <c r="Q28" s="38">
        <f>+E28+F28</f>
        <v>419550</v>
      </c>
    </row>
    <row r="29" spans="2:17" ht="37.5" x14ac:dyDescent="0.3">
      <c r="B29" s="41" t="s">
        <v>18</v>
      </c>
      <c r="C29" s="42"/>
      <c r="D29" s="42">
        <v>99000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43"/>
      <c r="Q29" s="31"/>
    </row>
    <row r="30" spans="2:17" ht="18.75" x14ac:dyDescent="0.3">
      <c r="B30" s="41" t="s">
        <v>19</v>
      </c>
      <c r="C30" s="42"/>
      <c r="D30" s="42">
        <v>-2655000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43"/>
      <c r="Q30" s="31"/>
    </row>
    <row r="31" spans="2:17" ht="18.75" x14ac:dyDescent="0.3">
      <c r="B31" s="41" t="s">
        <v>20</v>
      </c>
      <c r="C31" s="42"/>
      <c r="D31" s="42">
        <v>242000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43"/>
      <c r="Q31" s="31"/>
    </row>
    <row r="32" spans="2:17" ht="18.75" x14ac:dyDescent="0.3">
      <c r="B32" s="41" t="s">
        <v>21</v>
      </c>
      <c r="C32" s="42"/>
      <c r="D32" s="42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43"/>
      <c r="Q32" s="31"/>
    </row>
    <row r="33" spans="2:17" ht="18.75" x14ac:dyDescent="0.3">
      <c r="B33" s="41" t="s">
        <v>22</v>
      </c>
      <c r="C33" s="42"/>
      <c r="D33" s="42">
        <v>10000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43"/>
      <c r="Q33" s="31"/>
    </row>
    <row r="34" spans="2:17" ht="37.5" x14ac:dyDescent="0.3">
      <c r="B34" s="41" t="s">
        <v>23</v>
      </c>
      <c r="C34" s="42"/>
      <c r="D34" s="42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43"/>
      <c r="Q34" s="31"/>
    </row>
    <row r="35" spans="2:17" ht="37.5" x14ac:dyDescent="0.3">
      <c r="B35" s="41" t="s">
        <v>24</v>
      </c>
      <c r="C35" s="42"/>
      <c r="D35" s="42"/>
      <c r="E35" s="42">
        <v>190350</v>
      </c>
      <c r="F35" s="44">
        <v>229200</v>
      </c>
      <c r="G35" s="31"/>
      <c r="H35" s="31"/>
      <c r="I35" s="31"/>
      <c r="J35" s="31"/>
      <c r="K35" s="31"/>
      <c r="L35" s="31"/>
      <c r="M35" s="31"/>
      <c r="N35" s="31"/>
      <c r="O35" s="31"/>
      <c r="P35" s="43"/>
      <c r="Q35" s="31"/>
    </row>
    <row r="36" spans="2:17" ht="37.5" x14ac:dyDescent="0.3">
      <c r="B36" s="41" t="s">
        <v>25</v>
      </c>
      <c r="C36" s="42"/>
      <c r="D36" s="42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43"/>
      <c r="Q36" s="31"/>
    </row>
    <row r="37" spans="2:17" ht="18.75" x14ac:dyDescent="0.3">
      <c r="B37" s="41" t="s">
        <v>26</v>
      </c>
      <c r="C37" s="42"/>
      <c r="D37" s="42">
        <v>22824333.670000002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43"/>
      <c r="Q37" s="31"/>
    </row>
    <row r="38" spans="2:17" ht="18.75" x14ac:dyDescent="0.3">
      <c r="B38" s="39" t="s">
        <v>27</v>
      </c>
      <c r="C38" s="38">
        <v>4053617</v>
      </c>
      <c r="D38" s="38">
        <v>0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43"/>
      <c r="Q38" s="42"/>
    </row>
    <row r="39" spans="2:17" ht="37.5" x14ac:dyDescent="0.3">
      <c r="B39" s="41" t="s">
        <v>28</v>
      </c>
      <c r="C39" s="42"/>
      <c r="D39" s="42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43"/>
      <c r="Q39" s="31"/>
    </row>
    <row r="40" spans="2:17" ht="37.5" x14ac:dyDescent="0.3">
      <c r="B40" s="41" t="s">
        <v>29</v>
      </c>
      <c r="C40" s="42"/>
      <c r="D40" s="42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43"/>
      <c r="Q40" s="31"/>
    </row>
    <row r="41" spans="2:17" ht="37.5" x14ac:dyDescent="0.3">
      <c r="B41" s="41" t="s">
        <v>30</v>
      </c>
      <c r="C41" s="42"/>
      <c r="D41" s="42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43"/>
      <c r="Q41" s="31"/>
    </row>
    <row r="42" spans="2:17" ht="37.5" x14ac:dyDescent="0.3">
      <c r="B42" s="41" t="s">
        <v>31</v>
      </c>
      <c r="C42" s="42"/>
      <c r="D42" s="42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43"/>
      <c r="Q42" s="31"/>
    </row>
    <row r="43" spans="2:17" ht="37.5" x14ac:dyDescent="0.3">
      <c r="B43" s="41" t="s">
        <v>32</v>
      </c>
      <c r="C43" s="42"/>
      <c r="D43" s="42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43"/>
      <c r="Q43" s="31"/>
    </row>
    <row r="44" spans="2:17" ht="18.75" x14ac:dyDescent="0.3">
      <c r="B44" s="41" t="s">
        <v>33</v>
      </c>
      <c r="C44" s="42"/>
      <c r="D44" s="42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43"/>
      <c r="Q44" s="31"/>
    </row>
    <row r="45" spans="2:17" ht="37.5" x14ac:dyDescent="0.3">
      <c r="B45" s="41" t="s">
        <v>34</v>
      </c>
      <c r="C45" s="42">
        <v>4053617</v>
      </c>
      <c r="D45" s="42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43"/>
      <c r="Q45" s="31"/>
    </row>
    <row r="46" spans="2:17" ht="37.5" x14ac:dyDescent="0.3">
      <c r="B46" s="41" t="s">
        <v>35</v>
      </c>
      <c r="C46" s="42"/>
      <c r="D46" s="42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43"/>
      <c r="Q46" s="31"/>
    </row>
    <row r="47" spans="2:17" ht="18.75" x14ac:dyDescent="0.3">
      <c r="B47" s="39" t="s">
        <v>36</v>
      </c>
      <c r="C47" s="38">
        <v>0</v>
      </c>
      <c r="D47" s="38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43"/>
      <c r="Q47" s="31"/>
    </row>
    <row r="48" spans="2:17" ht="37.5" x14ac:dyDescent="0.3">
      <c r="B48" s="41" t="s">
        <v>37</v>
      </c>
      <c r="C48" s="42"/>
      <c r="D48" s="42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43"/>
      <c r="Q48" s="31"/>
    </row>
    <row r="49" spans="2:17" ht="37.5" x14ac:dyDescent="0.3">
      <c r="B49" s="41" t="s">
        <v>38</v>
      </c>
      <c r="C49" s="42"/>
      <c r="D49" s="42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43"/>
      <c r="Q49" s="31"/>
    </row>
    <row r="50" spans="2:17" ht="37.5" x14ac:dyDescent="0.3">
      <c r="B50" s="41" t="s">
        <v>39</v>
      </c>
      <c r="C50" s="42"/>
      <c r="D50" s="42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43"/>
      <c r="Q50" s="31"/>
    </row>
    <row r="51" spans="2:17" ht="37.5" x14ac:dyDescent="0.3">
      <c r="B51" s="41" t="s">
        <v>40</v>
      </c>
      <c r="C51" s="42"/>
      <c r="D51" s="42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43"/>
      <c r="Q51" s="31"/>
    </row>
    <row r="52" spans="2:17" ht="37.5" x14ac:dyDescent="0.3">
      <c r="B52" s="41" t="s">
        <v>41</v>
      </c>
      <c r="C52" s="42"/>
      <c r="D52" s="42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43"/>
      <c r="Q52" s="31"/>
    </row>
    <row r="53" spans="2:17" ht="37.5" x14ac:dyDescent="0.3">
      <c r="B53" s="41" t="s">
        <v>42</v>
      </c>
      <c r="C53" s="42"/>
      <c r="D53" s="42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43"/>
      <c r="Q53" s="31"/>
    </row>
    <row r="54" spans="2:17" ht="18.75" x14ac:dyDescent="0.3">
      <c r="B54" s="39" t="s">
        <v>43</v>
      </c>
      <c r="C54" s="38">
        <v>15311373</v>
      </c>
      <c r="D54" s="38">
        <f>+D55+D56+D59+D60+D62</f>
        <v>60423000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43"/>
      <c r="Q54" s="31"/>
    </row>
    <row r="55" spans="2:17" ht="18.75" x14ac:dyDescent="0.3">
      <c r="B55" s="41" t="s">
        <v>44</v>
      </c>
      <c r="C55" s="42">
        <v>10337513</v>
      </c>
      <c r="D55" s="42">
        <v>44800000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43"/>
      <c r="Q55" s="31"/>
    </row>
    <row r="56" spans="2:17" ht="37.5" x14ac:dyDescent="0.3">
      <c r="B56" s="41" t="s">
        <v>45</v>
      </c>
      <c r="C56" s="42">
        <v>368160</v>
      </c>
      <c r="D56" s="42">
        <v>4100000</v>
      </c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43"/>
      <c r="Q56" s="31"/>
    </row>
    <row r="57" spans="2:17" ht="37.5" x14ac:dyDescent="0.3">
      <c r="B57" s="41" t="s">
        <v>46</v>
      </c>
      <c r="C57" s="42"/>
      <c r="D57" s="42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43"/>
      <c r="Q57" s="31"/>
    </row>
    <row r="58" spans="2:17" ht="37.5" x14ac:dyDescent="0.3">
      <c r="B58" s="41" t="s">
        <v>47</v>
      </c>
      <c r="C58" s="42"/>
      <c r="D58" s="42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43"/>
      <c r="Q58" s="31"/>
    </row>
    <row r="59" spans="2:17" ht="37.5" x14ac:dyDescent="0.3">
      <c r="B59" s="41" t="s">
        <v>48</v>
      </c>
      <c r="C59" s="42">
        <v>4155700</v>
      </c>
      <c r="D59" s="42">
        <v>10329000</v>
      </c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43"/>
      <c r="Q59" s="31"/>
    </row>
    <row r="60" spans="2:17" ht="18.75" x14ac:dyDescent="0.3">
      <c r="B60" s="41" t="s">
        <v>49</v>
      </c>
      <c r="C60" s="42">
        <v>400000</v>
      </c>
      <c r="D60" s="42">
        <v>955000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43"/>
      <c r="Q60" s="31"/>
    </row>
    <row r="61" spans="2:17" ht="18.75" x14ac:dyDescent="0.3">
      <c r="B61" s="41" t="s">
        <v>50</v>
      </c>
      <c r="C61" s="42"/>
      <c r="D61" s="42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43"/>
      <c r="Q61" s="31"/>
    </row>
    <row r="62" spans="2:17" ht="18.75" x14ac:dyDescent="0.3">
      <c r="B62" s="41" t="s">
        <v>51</v>
      </c>
      <c r="C62" s="42">
        <v>50000</v>
      </c>
      <c r="D62" s="42">
        <v>239000</v>
      </c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43"/>
      <c r="Q62" s="31"/>
    </row>
    <row r="63" spans="2:17" ht="37.5" x14ac:dyDescent="0.3">
      <c r="B63" s="41" t="s">
        <v>52</v>
      </c>
      <c r="C63" s="42"/>
      <c r="D63" s="42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43"/>
      <c r="Q63" s="31"/>
    </row>
    <row r="64" spans="2:17" ht="18.75" x14ac:dyDescent="0.3">
      <c r="B64" s="39" t="s">
        <v>53</v>
      </c>
      <c r="C64" s="38"/>
      <c r="D64" s="38">
        <f>+D65</f>
        <v>47000000</v>
      </c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43"/>
      <c r="Q64" s="31"/>
    </row>
    <row r="65" spans="2:17" ht="18.75" x14ac:dyDescent="0.3">
      <c r="B65" s="41" t="s">
        <v>54</v>
      </c>
      <c r="C65" s="42"/>
      <c r="D65" s="42">
        <v>47000000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43"/>
      <c r="Q65" s="31"/>
    </row>
    <row r="66" spans="2:17" ht="18.75" x14ac:dyDescent="0.3">
      <c r="B66" s="41" t="s">
        <v>55</v>
      </c>
      <c r="C66" s="42"/>
      <c r="D66" s="42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43"/>
      <c r="Q66" s="31"/>
    </row>
    <row r="67" spans="2:17" ht="37.5" x14ac:dyDescent="0.3">
      <c r="B67" s="41" t="s">
        <v>56</v>
      </c>
      <c r="C67" s="42"/>
      <c r="D67" s="42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43"/>
      <c r="Q67" s="31"/>
    </row>
    <row r="68" spans="2:17" ht="56.25" x14ac:dyDescent="0.3">
      <c r="B68" s="41" t="s">
        <v>57</v>
      </c>
      <c r="C68" s="42"/>
      <c r="D68" s="42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43"/>
      <c r="Q68" s="31"/>
    </row>
    <row r="69" spans="2:17" ht="37.5" x14ac:dyDescent="0.3">
      <c r="B69" s="39" t="s">
        <v>58</v>
      </c>
      <c r="C69" s="38"/>
      <c r="D69" s="38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43"/>
      <c r="Q69" s="31"/>
    </row>
    <row r="70" spans="2:17" ht="18.75" x14ac:dyDescent="0.3">
      <c r="B70" s="41" t="s">
        <v>59</v>
      </c>
      <c r="C70" s="42"/>
      <c r="D70" s="42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43"/>
      <c r="Q70" s="31"/>
    </row>
    <row r="71" spans="2:17" ht="37.5" x14ac:dyDescent="0.3">
      <c r="B71" s="41" t="s">
        <v>60</v>
      </c>
      <c r="C71" s="42"/>
      <c r="D71" s="42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43"/>
      <c r="Q71" s="31"/>
    </row>
    <row r="72" spans="2:17" ht="18.75" x14ac:dyDescent="0.3">
      <c r="B72" s="39" t="s">
        <v>61</v>
      </c>
      <c r="C72" s="38"/>
      <c r="D72" s="38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43"/>
      <c r="Q72" s="31"/>
    </row>
    <row r="73" spans="2:17" ht="18.75" x14ac:dyDescent="0.3">
      <c r="B73" s="41" t="s">
        <v>62</v>
      </c>
      <c r="C73" s="42"/>
      <c r="D73" s="42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43"/>
      <c r="Q73" s="31"/>
    </row>
    <row r="74" spans="2:17" ht="18.75" x14ac:dyDescent="0.3">
      <c r="B74" s="41" t="s">
        <v>63</v>
      </c>
      <c r="C74" s="42"/>
      <c r="D74" s="42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43"/>
      <c r="Q74" s="31"/>
    </row>
    <row r="75" spans="2:17" ht="37.5" x14ac:dyDescent="0.3">
      <c r="B75" s="41" t="s">
        <v>64</v>
      </c>
      <c r="C75" s="42"/>
      <c r="D75" s="42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43"/>
      <c r="Q75" s="31"/>
    </row>
    <row r="76" spans="2:17" ht="18.75" x14ac:dyDescent="0.3">
      <c r="B76" s="39" t="s">
        <v>67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40"/>
      <c r="Q76" s="38"/>
    </row>
    <row r="77" spans="2:17" ht="18.75" x14ac:dyDescent="0.3">
      <c r="B77" s="39" t="s">
        <v>68</v>
      </c>
      <c r="C77" s="38"/>
      <c r="D77" s="38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43"/>
      <c r="Q77" s="31"/>
    </row>
    <row r="78" spans="2:17" ht="37.5" x14ac:dyDescent="0.3">
      <c r="B78" s="41" t="s">
        <v>69</v>
      </c>
      <c r="C78" s="42"/>
      <c r="D78" s="42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43"/>
      <c r="Q78" s="31"/>
    </row>
    <row r="79" spans="2:17" ht="37.5" x14ac:dyDescent="0.3">
      <c r="B79" s="41" t="s">
        <v>70</v>
      </c>
      <c r="C79" s="42"/>
      <c r="D79" s="42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43"/>
      <c r="Q79" s="31"/>
    </row>
    <row r="80" spans="2:17" ht="18.75" x14ac:dyDescent="0.3">
      <c r="B80" s="39" t="s">
        <v>71</v>
      </c>
      <c r="C80" s="38"/>
      <c r="D80" s="38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43"/>
      <c r="Q80" s="31"/>
    </row>
    <row r="81" spans="2:17" ht="18.75" x14ac:dyDescent="0.3">
      <c r="B81" s="41" t="s">
        <v>72</v>
      </c>
      <c r="C81" s="42"/>
      <c r="D81" s="42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43"/>
      <c r="Q81" s="31"/>
    </row>
    <row r="82" spans="2:17" ht="18.75" x14ac:dyDescent="0.3">
      <c r="B82" s="41" t="s">
        <v>73</v>
      </c>
      <c r="C82" s="42"/>
      <c r="D82" s="42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43"/>
      <c r="Q82" s="31"/>
    </row>
    <row r="83" spans="2:17" ht="18.75" x14ac:dyDescent="0.3">
      <c r="B83" s="39" t="s">
        <v>74</v>
      </c>
      <c r="C83" s="38"/>
      <c r="D83" s="38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43"/>
      <c r="Q83" s="31"/>
    </row>
    <row r="84" spans="2:17" ht="37.5" x14ac:dyDescent="0.3">
      <c r="B84" s="41" t="s">
        <v>75</v>
      </c>
      <c r="C84" s="42"/>
      <c r="D84" s="42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43"/>
      <c r="Q84" s="31"/>
    </row>
    <row r="85" spans="2:17" ht="18.75" x14ac:dyDescent="0.3">
      <c r="B85" s="46" t="s">
        <v>65</v>
      </c>
      <c r="C85" s="47">
        <f>+C12+C18+C28+C38+C54</f>
        <v>217317150</v>
      </c>
      <c r="D85" s="47">
        <f>+D12+D18+D28+D54+D64</f>
        <v>249337333.67000002</v>
      </c>
      <c r="E85" s="47">
        <f t="shared" ref="E85:H85" si="21">+E12+E18+E28</f>
        <v>6733732.8600000003</v>
      </c>
      <c r="F85" s="47">
        <f t="shared" si="21"/>
        <v>10032303.52</v>
      </c>
      <c r="G85" s="47">
        <f t="shared" si="21"/>
        <v>0</v>
      </c>
      <c r="H85" s="47">
        <f t="shared" si="21"/>
        <v>0</v>
      </c>
      <c r="I85" s="48"/>
      <c r="J85" s="48"/>
      <c r="K85" s="48"/>
      <c r="L85" s="48"/>
      <c r="M85" s="48"/>
      <c r="N85" s="48"/>
      <c r="O85" s="48"/>
      <c r="P85" s="49"/>
      <c r="Q85" s="47">
        <f>+Q12+Q18+Q28</f>
        <v>16766036.380000001</v>
      </c>
    </row>
    <row r="91" spans="2:17" ht="18.75" x14ac:dyDescent="0.3">
      <c r="B91" s="27"/>
      <c r="C91" s="27" t="s">
        <v>112</v>
      </c>
      <c r="D91" s="27"/>
      <c r="E91" s="27"/>
      <c r="F91" s="27"/>
      <c r="G91" s="27"/>
      <c r="H91" s="27"/>
      <c r="I91" s="27"/>
      <c r="J91" s="27" t="s">
        <v>110</v>
      </c>
      <c r="K91" s="27"/>
      <c r="L91" s="27"/>
      <c r="M91" s="27"/>
      <c r="N91" s="27"/>
    </row>
    <row r="92" spans="2:17" ht="18.75" x14ac:dyDescent="0.3">
      <c r="B92" s="27"/>
      <c r="C92" s="28" t="s">
        <v>97</v>
      </c>
      <c r="D92" s="27"/>
      <c r="E92" s="27"/>
      <c r="F92" s="27"/>
      <c r="G92" s="27"/>
      <c r="H92" s="27"/>
      <c r="I92" s="27"/>
      <c r="J92" s="28" t="s">
        <v>98</v>
      </c>
      <c r="K92" s="27"/>
      <c r="L92" s="27"/>
      <c r="M92" s="27"/>
      <c r="N92" s="27"/>
    </row>
    <row r="93" spans="2:17" ht="18.75" x14ac:dyDescent="0.3">
      <c r="B93" s="27"/>
      <c r="C93" s="27" t="s">
        <v>104</v>
      </c>
      <c r="D93" s="27"/>
      <c r="E93" s="27"/>
      <c r="F93" s="27"/>
      <c r="G93" s="27"/>
      <c r="H93" s="27"/>
      <c r="I93" s="27"/>
      <c r="J93" s="27" t="s">
        <v>103</v>
      </c>
      <c r="K93" s="27"/>
      <c r="L93" s="27"/>
      <c r="M93" s="27"/>
      <c r="N93" s="27"/>
    </row>
    <row r="94" spans="2:17" ht="18.75" x14ac:dyDescent="0.3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</row>
    <row r="95" spans="2:17" ht="18.75" x14ac:dyDescent="0.3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</row>
    <row r="96" spans="2:17" ht="18.75" x14ac:dyDescent="0.3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</row>
  </sheetData>
  <mergeCells count="10">
    <mergeCell ref="C2:K2"/>
    <mergeCell ref="C3:K3"/>
    <mergeCell ref="C4:K4"/>
    <mergeCell ref="C5:K5"/>
    <mergeCell ref="B9:B10"/>
    <mergeCell ref="C9:C10"/>
    <mergeCell ref="D9:D10"/>
    <mergeCell ref="E9:Q9"/>
    <mergeCell ref="C6:K6"/>
    <mergeCell ref="C7:K7"/>
  </mergeCells>
  <pageMargins left="0.7" right="0.7" top="0.75" bottom="0.75" header="0.3" footer="0.3"/>
  <pageSetup scale="40" orientation="landscape" r:id="rId1"/>
  <colBreaks count="1" manualBreakCount="1">
    <brk id="1" max="9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90"/>
  <sheetViews>
    <sheetView showGridLines="0" view="pageBreakPreview" zoomScale="60" zoomScaleNormal="70" workbookViewId="0">
      <selection activeCell="T82" sqref="T82"/>
    </sheetView>
  </sheetViews>
  <sheetFormatPr defaultColWidth="11.42578125" defaultRowHeight="15" x14ac:dyDescent="0.25"/>
  <cols>
    <col min="3" max="3" width="112.85546875" customWidth="1"/>
    <col min="4" max="4" width="21.85546875" customWidth="1"/>
    <col min="5" max="5" width="18" hidden="1" customWidth="1"/>
    <col min="6" max="6" width="15.85546875" hidden="1" customWidth="1"/>
    <col min="7" max="7" width="16.5703125" hidden="1" customWidth="1"/>
    <col min="8" max="8" width="16.140625" hidden="1" customWidth="1"/>
    <col min="9" max="9" width="16.28515625" hidden="1" customWidth="1"/>
    <col min="10" max="10" width="17.7109375" hidden="1" customWidth="1"/>
    <col min="11" max="11" width="17.5703125" hidden="1" customWidth="1"/>
    <col min="12" max="12" width="18" hidden="1" customWidth="1"/>
    <col min="13" max="13" width="16.5703125" hidden="1" customWidth="1"/>
    <col min="14" max="14" width="13.28515625" hidden="1" customWidth="1"/>
    <col min="15" max="15" width="13.42578125" hidden="1" customWidth="1"/>
    <col min="16" max="16" width="24.28515625" customWidth="1"/>
    <col min="17" max="17" width="22.85546875" customWidth="1"/>
  </cols>
  <sheetData>
    <row r="3" spans="2:17" ht="28.5" customHeight="1" x14ac:dyDescent="0.25">
      <c r="C3" s="52" t="s">
        <v>95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2:17" ht="21" customHeight="1" x14ac:dyDescent="0.25">
      <c r="C4" s="50" t="s">
        <v>96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2:17" ht="15.75" x14ac:dyDescent="0.25">
      <c r="C5" s="58">
        <v>2022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2:17" ht="15.75" customHeight="1" x14ac:dyDescent="0.25">
      <c r="C6" s="54" t="s">
        <v>92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2:17" ht="15.75" customHeight="1" x14ac:dyDescent="0.25">
      <c r="C7" s="55" t="s">
        <v>77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9" spans="2:17" ht="23.25" customHeight="1" x14ac:dyDescent="0.25">
      <c r="C9" s="21" t="s">
        <v>66</v>
      </c>
      <c r="D9" s="22" t="s">
        <v>79</v>
      </c>
      <c r="E9" s="22" t="s">
        <v>80</v>
      </c>
      <c r="F9" s="22" t="s">
        <v>81</v>
      </c>
      <c r="G9" s="22" t="s">
        <v>82</v>
      </c>
      <c r="H9" s="23" t="s">
        <v>83</v>
      </c>
      <c r="I9" s="22" t="s">
        <v>84</v>
      </c>
      <c r="J9" s="23" t="s">
        <v>85</v>
      </c>
      <c r="K9" s="22" t="s">
        <v>86</v>
      </c>
      <c r="L9" s="22" t="s">
        <v>87</v>
      </c>
      <c r="M9" s="22" t="s">
        <v>88</v>
      </c>
      <c r="N9" s="22" t="s">
        <v>89</v>
      </c>
      <c r="O9" s="23" t="s">
        <v>90</v>
      </c>
      <c r="P9" s="23" t="s">
        <v>80</v>
      </c>
      <c r="Q9" s="22" t="s">
        <v>78</v>
      </c>
    </row>
    <row r="10" spans="2:17" x14ac:dyDescent="0.25">
      <c r="B10" s="11"/>
      <c r="C10" s="16" t="s">
        <v>0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2:17" x14ac:dyDescent="0.25">
      <c r="B11" s="11"/>
      <c r="C11" s="12" t="s">
        <v>1</v>
      </c>
      <c r="D11" s="26">
        <f>+D12+D13+D16</f>
        <v>6399833.3200000003</v>
      </c>
      <c r="E11" s="26">
        <f t="shared" ref="E11:P11" si="0">+E12+E13+E16</f>
        <v>0</v>
      </c>
      <c r="F11" s="26">
        <f t="shared" si="0"/>
        <v>0</v>
      </c>
      <c r="G11" s="26">
        <f t="shared" si="0"/>
        <v>0</v>
      </c>
      <c r="H11" s="26">
        <f t="shared" si="0"/>
        <v>0</v>
      </c>
      <c r="I11" s="26">
        <f t="shared" si="0"/>
        <v>0</v>
      </c>
      <c r="J11" s="26">
        <f t="shared" si="0"/>
        <v>0</v>
      </c>
      <c r="K11" s="26">
        <f t="shared" si="0"/>
        <v>0</v>
      </c>
      <c r="L11" s="26">
        <f t="shared" si="0"/>
        <v>0</v>
      </c>
      <c r="M11" s="26">
        <f t="shared" si="0"/>
        <v>0</v>
      </c>
      <c r="N11" s="26">
        <f t="shared" si="0"/>
        <v>0</v>
      </c>
      <c r="O11" s="26">
        <f t="shared" si="0"/>
        <v>0</v>
      </c>
      <c r="P11" s="26">
        <f t="shared" si="0"/>
        <v>8454817.7599999998</v>
      </c>
      <c r="Q11" s="26">
        <f>+D11+P11</f>
        <v>14854651.08</v>
      </c>
    </row>
    <row r="12" spans="2:17" x14ac:dyDescent="0.25">
      <c r="B12" s="11"/>
      <c r="C12" s="14" t="s">
        <v>2</v>
      </c>
      <c r="D12" s="24">
        <f>+'P2 Presupuesto Aprobado-Ejec '!E13</f>
        <v>5203313.34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24">
        <v>6117833.3499999996</v>
      </c>
      <c r="Q12" s="11"/>
    </row>
    <row r="13" spans="2:17" x14ac:dyDescent="0.25">
      <c r="B13" s="11"/>
      <c r="C13" s="14" t="s">
        <v>3</v>
      </c>
      <c r="D13" s="24">
        <f>+'P2 Presupuesto Aprobado-Ejec '!E14</f>
        <v>425000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24">
        <v>1443000</v>
      </c>
      <c r="Q13" s="11"/>
    </row>
    <row r="14" spans="2:17" x14ac:dyDescent="0.25">
      <c r="B14" s="11"/>
      <c r="C14" s="14" t="s">
        <v>4</v>
      </c>
      <c r="D14" s="24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2:17" x14ac:dyDescent="0.25">
      <c r="B15" s="11"/>
      <c r="C15" s="14" t="s">
        <v>5</v>
      </c>
      <c r="D15" s="24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2:17" x14ac:dyDescent="0.25">
      <c r="B16" s="11"/>
      <c r="C16" s="14" t="s">
        <v>6</v>
      </c>
      <c r="D16" s="24">
        <f>+'P2 Presupuesto Aprobado-Ejec '!E17</f>
        <v>771519.98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24">
        <v>893984.41</v>
      </c>
      <c r="Q16" s="11"/>
    </row>
    <row r="17" spans="2:17" x14ac:dyDescent="0.25">
      <c r="B17" s="11"/>
      <c r="C17" s="12" t="s">
        <v>7</v>
      </c>
      <c r="D17" s="25">
        <f>+D18+D25</f>
        <v>143549.54</v>
      </c>
      <c r="E17" s="25">
        <f t="shared" ref="E17:O17" si="1">+E18+E25</f>
        <v>0</v>
      </c>
      <c r="F17" s="25">
        <f t="shared" si="1"/>
        <v>0</v>
      </c>
      <c r="G17" s="25">
        <f t="shared" si="1"/>
        <v>0</v>
      </c>
      <c r="H17" s="25">
        <f t="shared" si="1"/>
        <v>0</v>
      </c>
      <c r="I17" s="25">
        <f t="shared" si="1"/>
        <v>0</v>
      </c>
      <c r="J17" s="25">
        <f t="shared" si="1"/>
        <v>0</v>
      </c>
      <c r="K17" s="25">
        <f t="shared" si="1"/>
        <v>0</v>
      </c>
      <c r="L17" s="25">
        <f t="shared" si="1"/>
        <v>0</v>
      </c>
      <c r="M17" s="25">
        <f t="shared" si="1"/>
        <v>0</v>
      </c>
      <c r="N17" s="25">
        <f t="shared" si="1"/>
        <v>0</v>
      </c>
      <c r="O17" s="25">
        <f t="shared" si="1"/>
        <v>0</v>
      </c>
      <c r="P17" s="25">
        <f>+P18+P22+P23+P25</f>
        <v>1348285.76</v>
      </c>
      <c r="Q17" s="25">
        <f>+D17+P17</f>
        <v>1491835.3</v>
      </c>
    </row>
    <row r="18" spans="2:17" x14ac:dyDescent="0.25">
      <c r="B18" s="11"/>
      <c r="C18" s="14" t="s">
        <v>8</v>
      </c>
      <c r="D18" s="24">
        <f>+'P2 Presupuesto Aprobado-Ejec '!E19</f>
        <v>137549.54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4">
        <v>422637.15</v>
      </c>
      <c r="Q18" s="11"/>
    </row>
    <row r="19" spans="2:17" x14ac:dyDescent="0.25">
      <c r="B19" s="11"/>
      <c r="C19" s="14" t="s">
        <v>9</v>
      </c>
      <c r="D19" s="24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2:17" x14ac:dyDescent="0.25">
      <c r="B20" s="11"/>
      <c r="C20" s="14" t="s">
        <v>10</v>
      </c>
      <c r="D20" s="24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2:17" x14ac:dyDescent="0.25">
      <c r="B21" s="11"/>
      <c r="C21" s="14" t="s">
        <v>11</v>
      </c>
      <c r="D21" s="24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2:17" x14ac:dyDescent="0.25">
      <c r="B22" s="11"/>
      <c r="C22" s="14" t="s">
        <v>12</v>
      </c>
      <c r="D22" s="24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24">
        <v>41300</v>
      </c>
      <c r="Q22" s="11"/>
    </row>
    <row r="23" spans="2:17" x14ac:dyDescent="0.25">
      <c r="B23" s="11"/>
      <c r="C23" s="14" t="s">
        <v>13</v>
      </c>
      <c r="D23" s="24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24">
        <v>858398.61</v>
      </c>
      <c r="Q23" s="11"/>
    </row>
    <row r="24" spans="2:17" x14ac:dyDescent="0.25">
      <c r="B24" s="11"/>
      <c r="C24" s="14" t="s">
        <v>14</v>
      </c>
      <c r="D24" s="2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2:17" x14ac:dyDescent="0.25">
      <c r="B25" s="11"/>
      <c r="C25" s="14" t="s">
        <v>15</v>
      </c>
      <c r="D25" s="24">
        <f>+'P2 Presupuesto Aprobado-Ejec '!E26</f>
        <v>6000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24">
        <v>25950</v>
      </c>
      <c r="Q25" s="11"/>
    </row>
    <row r="26" spans="2:17" x14ac:dyDescent="0.25">
      <c r="B26" s="11"/>
      <c r="C26" s="14" t="s">
        <v>16</v>
      </c>
      <c r="D26" s="24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2:17" x14ac:dyDescent="0.25">
      <c r="B27" s="11"/>
      <c r="C27" s="12" t="s">
        <v>17</v>
      </c>
      <c r="D27" s="25">
        <f>+D34</f>
        <v>190350</v>
      </c>
      <c r="E27" s="25">
        <f t="shared" ref="E27:P27" si="2">+E34</f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  <c r="K27" s="25">
        <f t="shared" si="2"/>
        <v>0</v>
      </c>
      <c r="L27" s="25">
        <f t="shared" si="2"/>
        <v>0</v>
      </c>
      <c r="M27" s="25">
        <f t="shared" si="2"/>
        <v>0</v>
      </c>
      <c r="N27" s="25">
        <f t="shared" si="2"/>
        <v>0</v>
      </c>
      <c r="O27" s="25">
        <f t="shared" si="2"/>
        <v>0</v>
      </c>
      <c r="P27" s="25">
        <f t="shared" si="2"/>
        <v>229200</v>
      </c>
      <c r="Q27" s="25">
        <f>+D27+P27</f>
        <v>419550</v>
      </c>
    </row>
    <row r="28" spans="2:17" x14ac:dyDescent="0.25">
      <c r="B28" s="11"/>
      <c r="C28" s="14" t="s">
        <v>18</v>
      </c>
      <c r="D28" s="24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2:17" x14ac:dyDescent="0.25">
      <c r="B29" s="11"/>
      <c r="C29" s="14" t="s">
        <v>19</v>
      </c>
      <c r="D29" s="24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2:17" x14ac:dyDescent="0.25">
      <c r="B30" s="11"/>
      <c r="C30" s="14" t="s">
        <v>20</v>
      </c>
      <c r="D30" s="24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2:17" x14ac:dyDescent="0.25">
      <c r="B31" s="11"/>
      <c r="C31" s="14" t="s">
        <v>21</v>
      </c>
      <c r="D31" s="24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2:17" x14ac:dyDescent="0.25">
      <c r="B32" s="11"/>
      <c r="C32" s="14" t="s">
        <v>22</v>
      </c>
      <c r="D32" s="24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2:17" x14ac:dyDescent="0.25">
      <c r="B33" s="11"/>
      <c r="C33" s="14" t="s">
        <v>23</v>
      </c>
      <c r="D33" s="24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2:17" x14ac:dyDescent="0.25">
      <c r="B34" s="11"/>
      <c r="C34" s="14" t="s">
        <v>24</v>
      </c>
      <c r="D34" s="24">
        <f>+'P2 Presupuesto Aprobado-Ejec '!E35</f>
        <v>190350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24">
        <v>229200</v>
      </c>
      <c r="Q34" s="11"/>
    </row>
    <row r="35" spans="2:17" x14ac:dyDescent="0.25">
      <c r="B35" s="11"/>
      <c r="C35" s="14" t="s">
        <v>25</v>
      </c>
      <c r="D35" s="24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x14ac:dyDescent="0.25">
      <c r="B36" s="11"/>
      <c r="C36" s="14" t="s">
        <v>26</v>
      </c>
      <c r="D36" s="24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x14ac:dyDescent="0.25">
      <c r="B37" s="11"/>
      <c r="C37" s="12" t="s">
        <v>27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/>
      <c r="Q37" s="24">
        <v>0</v>
      </c>
    </row>
    <row r="38" spans="2:17" x14ac:dyDescent="0.25">
      <c r="B38" s="11"/>
      <c r="C38" s="14" t="s">
        <v>28</v>
      </c>
      <c r="D38" s="24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2:17" x14ac:dyDescent="0.25">
      <c r="B39" s="11"/>
      <c r="C39" s="14" t="s">
        <v>29</v>
      </c>
      <c r="D39" s="24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2:17" x14ac:dyDescent="0.25">
      <c r="B40" s="11"/>
      <c r="C40" s="14" t="s">
        <v>30</v>
      </c>
      <c r="D40" s="24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2:17" x14ac:dyDescent="0.25">
      <c r="B41" s="11"/>
      <c r="C41" s="14" t="s">
        <v>31</v>
      </c>
      <c r="D41" s="24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2:17" x14ac:dyDescent="0.25">
      <c r="B42" s="11"/>
      <c r="C42" s="14" t="s">
        <v>32</v>
      </c>
      <c r="D42" s="24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2:17" x14ac:dyDescent="0.25">
      <c r="B43" s="11"/>
      <c r="C43" s="14" t="s">
        <v>33</v>
      </c>
      <c r="D43" s="24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2:17" x14ac:dyDescent="0.25">
      <c r="B44" s="11"/>
      <c r="C44" s="14" t="s">
        <v>34</v>
      </c>
      <c r="D44" s="24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2:17" x14ac:dyDescent="0.25">
      <c r="B45" s="11"/>
      <c r="C45" s="14" t="s">
        <v>35</v>
      </c>
      <c r="D45" s="24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2:17" x14ac:dyDescent="0.25">
      <c r="B46" s="11"/>
      <c r="C46" s="12" t="s">
        <v>36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/>
      <c r="Q46" s="24">
        <v>0</v>
      </c>
    </row>
    <row r="47" spans="2:17" x14ac:dyDescent="0.25">
      <c r="B47" s="11"/>
      <c r="C47" s="14" t="s">
        <v>37</v>
      </c>
      <c r="D47" s="24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2:17" x14ac:dyDescent="0.25">
      <c r="B48" s="11"/>
      <c r="C48" s="14" t="s">
        <v>38</v>
      </c>
      <c r="D48" s="24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2:17" x14ac:dyDescent="0.25">
      <c r="B49" s="11"/>
      <c r="C49" s="14" t="s">
        <v>39</v>
      </c>
      <c r="D49" s="24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2:17" x14ac:dyDescent="0.25">
      <c r="B50" s="11"/>
      <c r="C50" s="14" t="s">
        <v>40</v>
      </c>
      <c r="D50" s="24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2:17" x14ac:dyDescent="0.25">
      <c r="B51" s="11"/>
      <c r="C51" s="14" t="s">
        <v>41</v>
      </c>
      <c r="D51" s="24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2:17" x14ac:dyDescent="0.25">
      <c r="B52" s="11"/>
      <c r="C52" s="14" t="s">
        <v>42</v>
      </c>
      <c r="D52" s="24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2:17" x14ac:dyDescent="0.25">
      <c r="B53" s="11"/>
      <c r="C53" s="12" t="s">
        <v>43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/>
      <c r="Q53" s="24">
        <v>0</v>
      </c>
    </row>
    <row r="54" spans="2:17" x14ac:dyDescent="0.25">
      <c r="B54" s="11"/>
      <c r="C54" s="14" t="s">
        <v>44</v>
      </c>
      <c r="D54" s="24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2:17" x14ac:dyDescent="0.25">
      <c r="B55" s="11"/>
      <c r="C55" s="14" t="s">
        <v>45</v>
      </c>
      <c r="D55" s="24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2:17" x14ac:dyDescent="0.25">
      <c r="B56" s="11"/>
      <c r="C56" s="14" t="s">
        <v>46</v>
      </c>
      <c r="D56" s="24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2:17" x14ac:dyDescent="0.25">
      <c r="B57" s="11"/>
      <c r="C57" s="14" t="s">
        <v>47</v>
      </c>
      <c r="D57" s="24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2:17" x14ac:dyDescent="0.25">
      <c r="B58" s="11"/>
      <c r="C58" s="14" t="s">
        <v>48</v>
      </c>
      <c r="D58" s="24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2:17" x14ac:dyDescent="0.25">
      <c r="B59" s="11"/>
      <c r="C59" s="14" t="s">
        <v>49</v>
      </c>
      <c r="D59" s="24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2:17" x14ac:dyDescent="0.25">
      <c r="B60" s="11"/>
      <c r="C60" s="14" t="s">
        <v>50</v>
      </c>
      <c r="D60" s="24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2:17" x14ac:dyDescent="0.25">
      <c r="B61" s="11"/>
      <c r="C61" s="14" t="s">
        <v>51</v>
      </c>
      <c r="D61" s="24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2:17" x14ac:dyDescent="0.25">
      <c r="B62" s="11"/>
      <c r="C62" s="14" t="s">
        <v>52</v>
      </c>
      <c r="D62" s="24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2:17" x14ac:dyDescent="0.25">
      <c r="B63" s="11"/>
      <c r="C63" s="12" t="s">
        <v>53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/>
      <c r="Q63" s="24">
        <v>0</v>
      </c>
    </row>
    <row r="64" spans="2:17" x14ac:dyDescent="0.25">
      <c r="B64" s="11"/>
      <c r="C64" s="14" t="s">
        <v>54</v>
      </c>
      <c r="D64" s="24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2:17" x14ac:dyDescent="0.25">
      <c r="B65" s="11"/>
      <c r="C65" s="14" t="s">
        <v>55</v>
      </c>
      <c r="D65" s="24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</row>
    <row r="66" spans="2:17" x14ac:dyDescent="0.25">
      <c r="B66" s="11"/>
      <c r="C66" s="14" t="s">
        <v>56</v>
      </c>
      <c r="D66" s="24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2:17" x14ac:dyDescent="0.25">
      <c r="B67" s="11"/>
      <c r="C67" s="14" t="s">
        <v>57</v>
      </c>
      <c r="D67" s="24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2:17" x14ac:dyDescent="0.25">
      <c r="B68" s="11"/>
      <c r="C68" s="12" t="s">
        <v>58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/>
      <c r="Q68" s="24">
        <v>0</v>
      </c>
    </row>
    <row r="69" spans="2:17" x14ac:dyDescent="0.25">
      <c r="B69" s="11"/>
      <c r="C69" s="14" t="s">
        <v>59</v>
      </c>
      <c r="D69" s="24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2:17" x14ac:dyDescent="0.25">
      <c r="B70" s="11"/>
      <c r="C70" s="14" t="s">
        <v>60</v>
      </c>
      <c r="D70" s="24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2:17" x14ac:dyDescent="0.25">
      <c r="B71" s="11"/>
      <c r="C71" s="12" t="s">
        <v>61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/>
      <c r="Q71" s="24">
        <v>0</v>
      </c>
    </row>
    <row r="72" spans="2:17" x14ac:dyDescent="0.25">
      <c r="B72" s="11"/>
      <c r="C72" s="14" t="s">
        <v>62</v>
      </c>
      <c r="D72" s="24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2:17" x14ac:dyDescent="0.25">
      <c r="B73" s="11"/>
      <c r="C73" s="14" t="s">
        <v>63</v>
      </c>
      <c r="D73" s="24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2:17" x14ac:dyDescent="0.25">
      <c r="B74" s="11"/>
      <c r="C74" s="14" t="s">
        <v>64</v>
      </c>
      <c r="D74" s="2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2:17" x14ac:dyDescent="0.25">
      <c r="B75" s="11"/>
      <c r="C75" s="16" t="s">
        <v>67</v>
      </c>
      <c r="D75" s="25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2:17" x14ac:dyDescent="0.25">
      <c r="B76" s="11"/>
      <c r="C76" s="12" t="s">
        <v>68</v>
      </c>
      <c r="D76" s="24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2:17" x14ac:dyDescent="0.25">
      <c r="B77" s="11"/>
      <c r="C77" s="14" t="s">
        <v>69</v>
      </c>
      <c r="D77" s="24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2:17" x14ac:dyDescent="0.25">
      <c r="B78" s="11"/>
      <c r="C78" s="14" t="s">
        <v>70</v>
      </c>
      <c r="D78" s="2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2:17" x14ac:dyDescent="0.25">
      <c r="B79" s="11"/>
      <c r="C79" s="12" t="s">
        <v>71</v>
      </c>
      <c r="D79" s="2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2:17" x14ac:dyDescent="0.25">
      <c r="B80" s="11"/>
      <c r="C80" s="14" t="s">
        <v>72</v>
      </c>
      <c r="D80" s="2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2:17" x14ac:dyDescent="0.25">
      <c r="B81" s="11"/>
      <c r="C81" s="14" t="s">
        <v>73</v>
      </c>
      <c r="D81" s="2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2:17" x14ac:dyDescent="0.25">
      <c r="B82" s="11"/>
      <c r="C82" s="12" t="s">
        <v>74</v>
      </c>
      <c r="D82" s="2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2:17" x14ac:dyDescent="0.25">
      <c r="B83" s="11"/>
      <c r="C83" s="14" t="s">
        <v>75</v>
      </c>
      <c r="D83" s="2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</row>
    <row r="84" spans="2:17" x14ac:dyDescent="0.25">
      <c r="B84" s="11"/>
      <c r="C84" s="17" t="s">
        <v>65</v>
      </c>
      <c r="D84" s="19">
        <f>+D11+D17+D27</f>
        <v>6733732.8600000003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9">
        <f>+P11+P17+P27</f>
        <v>10032303.52</v>
      </c>
      <c r="Q84" s="19">
        <f>+Q11+Q17+Q27</f>
        <v>16766036.380000001</v>
      </c>
    </row>
    <row r="85" spans="2:17" x14ac:dyDescent="0.2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</row>
    <row r="88" spans="2:17" ht="18.75" x14ac:dyDescent="0.3">
      <c r="C88" t="s">
        <v>109</v>
      </c>
      <c r="D88" s="27" t="s">
        <v>110</v>
      </c>
      <c r="E88" s="27"/>
      <c r="F88" s="27"/>
      <c r="G88" s="27"/>
      <c r="H88" s="28" t="s">
        <v>107</v>
      </c>
      <c r="I88" s="27"/>
    </row>
    <row r="89" spans="2:17" ht="18.75" x14ac:dyDescent="0.3">
      <c r="C89" s="29" t="s">
        <v>105</v>
      </c>
      <c r="D89" s="28" t="s">
        <v>111</v>
      </c>
      <c r="E89" s="27"/>
      <c r="F89" s="27"/>
      <c r="G89" s="27"/>
      <c r="H89" s="27" t="s">
        <v>103</v>
      </c>
      <c r="I89" s="27"/>
    </row>
    <row r="90" spans="2:17" ht="18.75" x14ac:dyDescent="0.3">
      <c r="C90" s="30" t="s">
        <v>106</v>
      </c>
      <c r="D90" s="27" t="s">
        <v>108</v>
      </c>
      <c r="E90" s="27"/>
      <c r="F90" s="27"/>
      <c r="G90" s="27"/>
      <c r="H90" s="27"/>
      <c r="I90" s="27"/>
    </row>
  </sheetData>
  <mergeCells count="5">
    <mergeCell ref="C4:Q4"/>
    <mergeCell ref="C5:Q5"/>
    <mergeCell ref="C6:Q6"/>
    <mergeCell ref="C7:Q7"/>
    <mergeCell ref="C3:Q3"/>
  </mergeCells>
  <pageMargins left="0.7" right="0.7" top="0.75" bottom="0.75" header="0.3" footer="0.3"/>
  <pageSetup scale="49" orientation="portrait" r:id="rId1"/>
  <colBreaks count="1" manualBreakCount="1">
    <brk id="2" max="8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Ejecucion </vt:lpstr>
      <vt:lpstr>'P1 Presupuesto Aprobado'!Print_Area</vt:lpstr>
      <vt:lpstr>'P2 Presupuesto Aprobado-Ejec '!Print_Area</vt:lpstr>
      <vt:lpstr>'P3 Ejecucion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Leslie M Coste Pérez</cp:lastModifiedBy>
  <cp:lastPrinted>2022-03-02T12:03:05Z</cp:lastPrinted>
  <dcterms:created xsi:type="dcterms:W3CDTF">2021-07-29T18:58:50Z</dcterms:created>
  <dcterms:modified xsi:type="dcterms:W3CDTF">2022-03-02T14:32:08Z</dcterms:modified>
</cp:coreProperties>
</file>