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0143D297-B326-4E6C-99C8-5A5616460A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P85" i="1"/>
  <c r="N82" i="1"/>
  <c r="N81" i="1"/>
  <c r="N79" i="1"/>
  <c r="N78" i="1"/>
  <c r="N76" i="1"/>
  <c r="N72" i="1"/>
  <c r="N71" i="1"/>
  <c r="N70" i="1"/>
  <c r="N63" i="1"/>
  <c r="N53" i="1"/>
  <c r="N50" i="1"/>
  <c r="N49" i="1"/>
  <c r="N48" i="1"/>
  <c r="N47" i="1"/>
  <c r="N37" i="1"/>
  <c r="N27" i="1"/>
  <c r="N17" i="1"/>
  <c r="N11" i="1"/>
  <c r="M82" i="1"/>
  <c r="M81" i="1"/>
  <c r="M79" i="1"/>
  <c r="M78" i="1"/>
  <c r="M76" i="1"/>
  <c r="M71" i="1"/>
  <c r="M72" i="1"/>
  <c r="M70" i="1"/>
  <c r="M68" i="1"/>
  <c r="M63" i="1"/>
  <c r="M53" i="1"/>
  <c r="M50" i="1"/>
  <c r="M49" i="1"/>
  <c r="M48" i="1"/>
  <c r="M46" i="1" s="1"/>
  <c r="M47" i="1"/>
  <c r="M37" i="1"/>
  <c r="M27" i="1"/>
  <c r="M17" i="1"/>
  <c r="M11" i="1"/>
  <c r="L82" i="1"/>
  <c r="L81" i="1"/>
  <c r="L79" i="1"/>
  <c r="L78" i="1"/>
  <c r="L76" i="1"/>
  <c r="L71" i="1"/>
  <c r="L72" i="1"/>
  <c r="L70" i="1"/>
  <c r="L68" i="1"/>
  <c r="L63" i="1"/>
  <c r="L53" i="1"/>
  <c r="L50" i="1"/>
  <c r="L49" i="1"/>
  <c r="L48" i="1"/>
  <c r="L47" i="1"/>
  <c r="L37" i="1"/>
  <c r="L27" i="1"/>
  <c r="P27" i="1" s="1"/>
  <c r="L17" i="1"/>
  <c r="L11" i="1"/>
  <c r="K82" i="1"/>
  <c r="K81" i="1"/>
  <c r="K79" i="1"/>
  <c r="K78" i="1"/>
  <c r="K76" i="1"/>
  <c r="K72" i="1"/>
  <c r="K71" i="1"/>
  <c r="K70" i="1"/>
  <c r="K68" i="1"/>
  <c r="K63" i="1"/>
  <c r="K53" i="1"/>
  <c r="K50" i="1"/>
  <c r="K46" i="1" s="1"/>
  <c r="K49" i="1"/>
  <c r="K48" i="1"/>
  <c r="K47" i="1"/>
  <c r="K37" i="1"/>
  <c r="K27" i="1"/>
  <c r="K17" i="1"/>
  <c r="K11" i="1"/>
  <c r="J63" i="1"/>
  <c r="J53" i="1"/>
  <c r="J50" i="1"/>
  <c r="J49" i="1"/>
  <c r="J48" i="1"/>
  <c r="J47" i="1"/>
  <c r="J46" i="1" s="1"/>
  <c r="J37" i="1"/>
  <c r="J27" i="1"/>
  <c r="J17" i="1"/>
  <c r="J11" i="1"/>
  <c r="I84" i="1"/>
  <c r="I82" i="1"/>
  <c r="I81" i="1"/>
  <c r="I79" i="1"/>
  <c r="I76" i="1"/>
  <c r="I68" i="1"/>
  <c r="I63" i="1"/>
  <c r="I53" i="1"/>
  <c r="I50" i="1"/>
  <c r="I49" i="1"/>
  <c r="I48" i="1"/>
  <c r="I47" i="1"/>
  <c r="I37" i="1"/>
  <c r="I27" i="1"/>
  <c r="I17" i="1"/>
  <c r="I11" i="1"/>
  <c r="H84" i="1"/>
  <c r="H63" i="1"/>
  <c r="H53" i="1"/>
  <c r="H37" i="1"/>
  <c r="H27" i="1"/>
  <c r="H17" i="1"/>
  <c r="H11" i="1"/>
  <c r="H82" i="1"/>
  <c r="H81" i="1"/>
  <c r="H79" i="1"/>
  <c r="H78" i="1"/>
  <c r="H76" i="1"/>
  <c r="H71" i="1"/>
  <c r="H72" i="1"/>
  <c r="H70" i="1"/>
  <c r="H68" i="1"/>
  <c r="H50" i="1"/>
  <c r="H49" i="1"/>
  <c r="H48" i="1"/>
  <c r="H46" i="1" s="1"/>
  <c r="H4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P11" i="1" l="1"/>
  <c r="P53" i="1"/>
  <c r="P17" i="1"/>
  <c r="F63" i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P63" i="1" l="1"/>
  <c r="N84" i="1"/>
  <c r="P37" i="1"/>
  <c r="P79" i="1"/>
  <c r="P82" i="1"/>
  <c r="P76" i="1"/>
  <c r="P71" i="1"/>
  <c r="P68" i="1"/>
  <c r="P84" i="1" l="1"/>
  <c r="M84" i="1"/>
  <c r="L84" i="1"/>
  <c r="K84" i="1" l="1"/>
  <c r="J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<sst xmlns="http://schemas.openxmlformats.org/spreadsheetml/2006/main" count="116" uniqueCount="116">
  <si>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</si>
  <si>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</si>
  <si>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</si>
  <si>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</si>
  <si>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</si>
  <si>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</si>
  <si>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</si>
  <si>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</si>
  <si>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</si>
  <si>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</si>
  <si>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</si>
  <si>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</si>
  <si>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</si>
  <si>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</si>
  <si>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</si>
  <si>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</si>
  <si>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</si>
  <si>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</si>
  <si>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</si>
  <si>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</si>
  <si>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</si>
  <si>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</si>
  <si>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</si>
  <si>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</si>
  <si>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</si>
  <si>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</si>
  <si>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</si>
  <si>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</si>
  <si>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</si>
  <si>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</si>
  <si>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</si>
  <si>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</si>
  <si>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</si>
  <si>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</si>
  <si>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</si>
  <si>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</si>
  <si>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</si>
  <si>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</si>
  <si>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</si>
  <si>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</si>
  <si>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</si>
  <si>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</si>
  <si>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</si>
  <si>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</si>
  <si>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</si>
  <si>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</si>
  <si>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</si>
  <si>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</si>
  <si>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</si>
  <si>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</si>
  <si>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</si>
  <si>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</si>
  <si>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</si>
  <si>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</si>
  <si>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</si>
  <si>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</si>
  <si>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</si>
  <si>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</si>
  <si>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</si>
  <si>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</si>
  <si>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</si>
  <si>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</si>
  <si>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</si>
  <si>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</si>
  <si>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</si>
  <si>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</si>
  <si>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</si>
  <si>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</si>
  <si>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</si>
  <si>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</si>
  <si>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</si>
  <si>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</si>
  <si>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</si>
  <si>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</si>
  <si>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</si>
  <si>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</si>
  <si>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</si>
  <si>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</si>
  <si>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</si>
  <si>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</si>
  <si>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</si>
  <si>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</si>
  <si>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</si>
  <si>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</si>
  <si>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</si>
  <si>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</si>
  <si>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</si>
  <si>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</si>
  <si>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</si>
  <si>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</si>
  <si>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</si>
  <si>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</si>
  <si>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</si>
  <si>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</si>
  <si>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</si>
  <si>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</si>
  <si>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</si>
  <si>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</si>
  <si>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</si>
  <si>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</si>
  <si>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</si>
  <si>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</si>
  <si>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</si>
  <si>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</si>
  <si>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</si>
  <si>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</si>
  <si>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</si>
  <si>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</si>
  <si>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</si>
  <si>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</si>
  <si>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</si>
  <si>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</si>
  <si>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</si>
  <si>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</si>
  <si>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</si>
  <si>
    <t>Coordinadora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</si>
</sst>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2">
          <cell r="P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8">
          <cell r="P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81"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zoomScale="80" zoomScaleNormal="80" zoomScaleSheetLayoutView="90" workbookViewId="0">
      <selection activeCell="H16" sqref="H16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89</v>
      </c>
      <c r="I8" s="31" t="s">
        <v>91</v>
      </c>
      <c r="J8" s="31" t="s">
        <v>93</v>
      </c>
      <c r="K8" s="31" t="s">
        <v>94</v>
      </c>
      <c r="L8" s="31" t="s">
        <v>95</v>
      </c>
      <c r="M8" s="31" t="s">
        <v>97</v>
      </c>
      <c r="N8" s="31" t="s">
        <v>99</v>
      </c>
      <c r="O8" s="31" t="s">
        <v>103</v>
      </c>
      <c r="P8" s="31" t="s">
        <v>5</v>
      </c>
    </row>
    <row r="9" spans="1:17" ht="37.5" x14ac:dyDescent="0.4">
      <c r="A9" s="32" t="s">
        <v>107</v>
      </c>
      <c r="B9" s="33" t="s">
        <v>104</v>
      </c>
      <c r="C9" s="34" t="s">
        <v>105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16716703+16716703+16716703+221887781.83+16716703+16716703+16716703+16716703+16716703+16716703+60000000+16716703+16716703+16716714</f>
        <v>482488228.83000004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>SUM(I12:I16)</f>
        <v>9309710.2199999988</v>
      </c>
      <c r="J11" s="4">
        <f t="shared" ref="J11" si="1">SUM(J12:J16)</f>
        <v>9896348.1199999992</v>
      </c>
      <c r="K11" s="4">
        <f t="shared" ref="K11" si="2">SUM(K12:K16)</f>
        <v>9803550.0899999999</v>
      </c>
      <c r="L11" s="4">
        <f t="shared" ref="L11" si="3">SUM(L12:L16)</f>
        <v>9933941.879999999</v>
      </c>
      <c r="M11" s="4">
        <f t="shared" ref="M11" si="4">SUM(M12:M16)</f>
        <v>16039072.470000001</v>
      </c>
      <c r="N11" s="4">
        <f>SUM(N12:N16)</f>
        <v>18663098.619999997</v>
      </c>
      <c r="O11" s="4"/>
      <c r="P11" s="4">
        <f>SUM(D11:O11)</f>
        <v>123250870.25999999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>
        <v>7070995.3899999997</v>
      </c>
      <c r="J12" s="5">
        <v>7333533.9199999999</v>
      </c>
      <c r="K12" s="5">
        <v>7435300</v>
      </c>
      <c r="L12" s="5">
        <v>7314500</v>
      </c>
      <c r="M12" s="5">
        <v>7294087.5499999998</v>
      </c>
      <c r="N12" s="5">
        <v>15600460.449999999</v>
      </c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>
        <v>1189000</v>
      </c>
      <c r="J13" s="5">
        <v>1503466.67</v>
      </c>
      <c r="K13" s="5">
        <v>1260000</v>
      </c>
      <c r="L13" s="5">
        <v>1529000</v>
      </c>
      <c r="M13" s="5">
        <v>7669000</v>
      </c>
      <c r="N13" s="5">
        <v>1756361.09</v>
      </c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17919.490000000002</v>
      </c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>
        <v>1049714.83</v>
      </c>
      <c r="J16" s="5">
        <v>1059347.53</v>
      </c>
      <c r="K16" s="5">
        <v>1108250.0900000001</v>
      </c>
      <c r="L16" s="5">
        <v>1090441.8799999999</v>
      </c>
      <c r="M16" s="5">
        <v>1075984.92</v>
      </c>
      <c r="N16" s="5">
        <v>1288357.5900000001</v>
      </c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5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>SUM(I18:I26)</f>
        <v>2734210.36</v>
      </c>
      <c r="J17" s="4">
        <f t="shared" ref="J17" si="6">SUM(J18:J26)</f>
        <v>3183218.76</v>
      </c>
      <c r="K17" s="4">
        <f t="shared" ref="K17" si="7">SUM(K18:K26)</f>
        <v>6305895.0600000005</v>
      </c>
      <c r="L17" s="4">
        <f t="shared" ref="L17" si="8">SUM(L18:L26)</f>
        <v>5739255.1699999999</v>
      </c>
      <c r="M17" s="4">
        <f t="shared" ref="M17" si="9">SUM(M18:M26)</f>
        <v>2758233.56</v>
      </c>
      <c r="N17" s="4">
        <f>SUM(N18:N26)</f>
        <v>6349842.8300000001</v>
      </c>
      <c r="O17" s="4"/>
      <c r="P17" s="4">
        <f>SUM(D17:O17)</f>
        <v>40457653.420000002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>
        <v>274424.56</v>
      </c>
      <c r="J18" s="5">
        <v>977435.65</v>
      </c>
      <c r="K18" s="5">
        <v>263516.43</v>
      </c>
      <c r="L18" s="5">
        <v>602650.80000000005</v>
      </c>
      <c r="M18" s="5">
        <v>186343.5</v>
      </c>
      <c r="N18" s="5">
        <v>617809.51</v>
      </c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>
        <v>93216.6</v>
      </c>
      <c r="K19" s="5">
        <v>5000</v>
      </c>
      <c r="L19" s="5">
        <v>46630.400000000001</v>
      </c>
      <c r="M19" s="5">
        <v>23998</v>
      </c>
      <c r="N19" s="5">
        <v>5000</v>
      </c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>
        <v>534861.6</v>
      </c>
      <c r="I20" s="5"/>
      <c r="J20" s="5"/>
      <c r="K20" s="5">
        <v>54362.28</v>
      </c>
      <c r="L20" s="5"/>
      <c r="M20" s="5">
        <v>517936.25</v>
      </c>
      <c r="N20" s="5">
        <v>1384992.18</v>
      </c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>
        <v>12000</v>
      </c>
      <c r="J21" s="5"/>
      <c r="K21" s="5"/>
      <c r="L21" s="5"/>
      <c r="M21" s="5">
        <v>219922.77</v>
      </c>
      <c r="N21" s="5">
        <v>330295.52</v>
      </c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>
        <v>217646.84</v>
      </c>
      <c r="J22" s="5"/>
      <c r="K22" s="5">
        <v>3444402.49</v>
      </c>
      <c r="L22" s="5">
        <v>469980.04</v>
      </c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>
        <v>1116141.42</v>
      </c>
      <c r="J23" s="5">
        <v>921380.8</v>
      </c>
      <c r="K23" s="5">
        <v>1336653.8</v>
      </c>
      <c r="L23" s="5">
        <v>2821370.79</v>
      </c>
      <c r="M23" s="5">
        <v>1307171.72</v>
      </c>
      <c r="N23" s="5">
        <v>921888.24</v>
      </c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>
        <v>2609.9699999999998</v>
      </c>
      <c r="J24" s="5">
        <v>3779.94</v>
      </c>
      <c r="K24" s="5">
        <v>219791.95</v>
      </c>
      <c r="L24" s="5">
        <v>16119.93</v>
      </c>
      <c r="M24" s="5">
        <v>96849.26</v>
      </c>
      <c r="N24" s="5">
        <v>50220.21</v>
      </c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>
        <v>322206.36</v>
      </c>
      <c r="H25" s="5">
        <v>494359.23</v>
      </c>
      <c r="I25" s="5">
        <v>308090</v>
      </c>
      <c r="J25" s="5">
        <v>458001.79</v>
      </c>
      <c r="K25" s="5">
        <v>894024.71</v>
      </c>
      <c r="L25" s="5">
        <v>604394.16</v>
      </c>
      <c r="M25" s="5">
        <v>309004.86</v>
      </c>
      <c r="N25" s="5">
        <v>1312134.2</v>
      </c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>
        <v>803297.57</v>
      </c>
      <c r="J26" s="5">
        <v>729403.98</v>
      </c>
      <c r="K26" s="5">
        <v>88143.4</v>
      </c>
      <c r="L26" s="5">
        <v>1178109.05</v>
      </c>
      <c r="M26" s="5">
        <v>97007.2</v>
      </c>
      <c r="N26" s="5">
        <v>1727502.97</v>
      </c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10">SUM(F28:F36)</f>
        <v>1723737.85</v>
      </c>
      <c r="G27" s="4">
        <f>SUM(G28:G36)</f>
        <v>1299075.51</v>
      </c>
      <c r="H27" s="4">
        <f>SUM(H28:H36)</f>
        <v>1456384.03</v>
      </c>
      <c r="I27" s="4">
        <f>SUM(I28:I36)</f>
        <v>853734.17</v>
      </c>
      <c r="J27" s="4">
        <f t="shared" ref="J27" si="11">SUM(J28:J36)</f>
        <v>1626461.88</v>
      </c>
      <c r="K27" s="4">
        <f t="shared" ref="K27" si="12">SUM(K28:K36)</f>
        <v>1095415.6400000001</v>
      </c>
      <c r="L27" s="4">
        <f t="shared" ref="L27" si="13">SUM(L28:L36)</f>
        <v>2412164.7000000002</v>
      </c>
      <c r="M27" s="4">
        <f t="shared" ref="M27" si="14">SUM(M28:M36)</f>
        <v>481241.4</v>
      </c>
      <c r="N27" s="4">
        <f>SUM(N28:N36)</f>
        <v>3229580.58</v>
      </c>
      <c r="O27" s="4"/>
      <c r="P27" s="4">
        <f>SUM(D27:O27)</f>
        <v>14760695.760000002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>
        <v>9292.5</v>
      </c>
      <c r="J28" s="5">
        <v>164834.04999999999</v>
      </c>
      <c r="K28" s="5">
        <v>17432.36</v>
      </c>
      <c r="L28" s="5"/>
      <c r="M28" s="5"/>
      <c r="N28" s="5">
        <v>91538.5</v>
      </c>
      <c r="O28" s="5"/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>
        <v>52274</v>
      </c>
      <c r="L29" s="5">
        <v>3681.6</v>
      </c>
      <c r="M29" s="5"/>
      <c r="N29" s="5">
        <v>4425</v>
      </c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>
        <v>156881</v>
      </c>
      <c r="K30" s="5"/>
      <c r="L30" s="5">
        <v>254919.94</v>
      </c>
      <c r="M30" s="5">
        <v>81715</v>
      </c>
      <c r="N30" s="5">
        <v>366761.7</v>
      </c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>
        <v>73333.13</v>
      </c>
      <c r="L32" s="5">
        <v>495.6</v>
      </c>
      <c r="M32" s="5"/>
      <c r="N32" s="5">
        <v>6672.9</v>
      </c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>
        <v>74776.600000000006</v>
      </c>
      <c r="K33" s="5">
        <v>430578.14</v>
      </c>
      <c r="L33" s="5">
        <v>24030.7</v>
      </c>
      <c r="M33" s="5">
        <v>43341.4</v>
      </c>
      <c r="N33" s="5">
        <v>13420.14</v>
      </c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>
        <v>298000</v>
      </c>
      <c r="J34" s="5">
        <v>352805.1</v>
      </c>
      <c r="K34" s="5">
        <v>359980</v>
      </c>
      <c r="L34" s="5">
        <v>1431421</v>
      </c>
      <c r="M34" s="5">
        <v>284500</v>
      </c>
      <c r="N34" s="5">
        <v>372024.1</v>
      </c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>
        <v>546441.67000000004</v>
      </c>
      <c r="J36" s="5">
        <v>877165.13</v>
      </c>
      <c r="K36" s="5">
        <v>161818.01</v>
      </c>
      <c r="L36" s="5">
        <v>697615.86</v>
      </c>
      <c r="M36" s="5">
        <v>71685</v>
      </c>
      <c r="N36" s="5">
        <v>2374738.2400000002</v>
      </c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15">SUM(E38:E45)</f>
        <v>0</v>
      </c>
      <c r="F37" s="4">
        <f t="shared" ref="F37" si="16">SUM(F38:F45)</f>
        <v>0</v>
      </c>
      <c r="G37" s="4">
        <f t="shared" ref="G37" si="17">SUM(G38:G45)</f>
        <v>0</v>
      </c>
      <c r="H37" s="4">
        <f>SUM(H38:H45)</f>
        <v>51857.18</v>
      </c>
      <c r="I37" s="4">
        <f t="shared" ref="I37" si="18">SUM(I38:I45)</f>
        <v>287502.53000000003</v>
      </c>
      <c r="J37" s="4">
        <f t="shared" ref="J37" si="19">SUM(J38:J45)</f>
        <v>427895.27</v>
      </c>
      <c r="K37" s="4">
        <f t="shared" ref="K37" si="20">SUM(K38:K45)</f>
        <v>303812.3</v>
      </c>
      <c r="L37" s="4">
        <f t="shared" ref="L37" si="21">SUM(L38:L45)</f>
        <v>897869.86</v>
      </c>
      <c r="M37" s="4">
        <f t="shared" ref="M37" si="22">SUM(M38:M45)</f>
        <v>319655.93</v>
      </c>
      <c r="N37" s="4">
        <f>SUM(N38:N45)</f>
        <v>3896537.47</v>
      </c>
      <c r="O37" s="4"/>
      <c r="P37" s="4">
        <f>SUM(D37:O37)</f>
        <v>6185130.540000001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/>
      <c r="L38" s="5">
        <v>897869.86</v>
      </c>
      <c r="M38" s="5">
        <v>274400</v>
      </c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>
        <v>287502.53000000003</v>
      </c>
      <c r="J44" s="5">
        <v>427895.27</v>
      </c>
      <c r="K44" s="5">
        <v>303812.3</v>
      </c>
      <c r="L44" s="5"/>
      <c r="M44" s="5">
        <v>45255.93</v>
      </c>
      <c r="N44" s="5">
        <v>3896537.47</v>
      </c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23">SUM(E47:E52)</f>
        <v>0</v>
      </c>
      <c r="F46" s="4"/>
      <c r="G46" s="4"/>
      <c r="H46" s="4">
        <f t="shared" ref="H46" si="24">SUM(H47:H52)</f>
        <v>0</v>
      </c>
      <c r="I46" s="4"/>
      <c r="J46" s="4">
        <f t="shared" ref="J46" si="25">SUM(J47:J52)</f>
        <v>0</v>
      </c>
      <c r="K46" s="4">
        <f t="shared" ref="K46" si="26">SUM(K47:K52)</f>
        <v>0</v>
      </c>
      <c r="L46" s="4"/>
      <c r="M46" s="4">
        <f t="shared" ref="M46" si="27">SUM(M47:M52)</f>
        <v>0</v>
      </c>
      <c r="N46" s="4"/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>
        <f>+'[1]P3 Ejecutado-Devengado'!Q47</f>
        <v>0</v>
      </c>
      <c r="J47" s="5">
        <f>+'[1]P3 Ejecutado-Devengado'!H47</f>
        <v>0</v>
      </c>
      <c r="K47" s="5">
        <f>+'[1]P3 Ejecutado-Devengado'!S47</f>
        <v>0</v>
      </c>
      <c r="L47" s="5">
        <f>+'[1]P3 Ejecutado-Devengado'!J47</f>
        <v>0</v>
      </c>
      <c r="M47" s="5">
        <f>+'[1]P3 Ejecutado-Devengado'!U47</f>
        <v>0</v>
      </c>
      <c r="N47" s="5">
        <f>+'[1]P3 Ejecutado-Devengado'!L47</f>
        <v>0</v>
      </c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>
        <f>+'[1]P3 Ejecutado-Devengado'!Q48</f>
        <v>0</v>
      </c>
      <c r="J48" s="5">
        <f>+'[1]P3 Ejecutado-Devengado'!H48</f>
        <v>0</v>
      </c>
      <c r="K48" s="5">
        <f>+'[1]P3 Ejecutado-Devengado'!S48</f>
        <v>0</v>
      </c>
      <c r="L48" s="5">
        <f>+'[1]P3 Ejecutado-Devengado'!J48</f>
        <v>0</v>
      </c>
      <c r="M48" s="5">
        <f>+'[1]P3 Ejecutado-Devengado'!U48</f>
        <v>0</v>
      </c>
      <c r="N48" s="5">
        <f>+'[1]P3 Ejecutado-Devengado'!L48</f>
        <v>0</v>
      </c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>
        <f>+'[1]P3 Ejecutado-Devengado'!Q49</f>
        <v>0</v>
      </c>
      <c r="J49" s="5">
        <f>+'[1]P3 Ejecutado-Devengado'!H49</f>
        <v>0</v>
      </c>
      <c r="K49" s="5">
        <f>+'[1]P3 Ejecutado-Devengado'!S49</f>
        <v>0</v>
      </c>
      <c r="L49" s="5">
        <f>+'[1]P3 Ejecutado-Devengado'!J49</f>
        <v>0</v>
      </c>
      <c r="M49" s="5">
        <f>+'[1]P3 Ejecutado-Devengado'!U49</f>
        <v>0</v>
      </c>
      <c r="N49" s="5">
        <f>+'[1]P3 Ejecutado-Devengado'!L49</f>
        <v>0</v>
      </c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>
        <f>+'[1]P3 Ejecutado-Devengado'!Q50</f>
        <v>0</v>
      </c>
      <c r="J50" s="5">
        <f>+'[1]P3 Ejecutado-Devengado'!H50</f>
        <v>0</v>
      </c>
      <c r="K50" s="5">
        <f>+'[1]P3 Ejecutado-Devengado'!S50</f>
        <v>0</v>
      </c>
      <c r="L50" s="5">
        <f>+'[1]P3 Ejecutado-Devengado'!J50</f>
        <v>0</v>
      </c>
      <c r="M50" s="5">
        <f>+'[1]P3 Ejecutado-Devengado'!U50</f>
        <v>0</v>
      </c>
      <c r="N50" s="5">
        <f>+'[1]P3 Ejecutado-Devengado'!L50</f>
        <v>0</v>
      </c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/>
      <c r="L52" s="5"/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28">SUM(E54:E62)</f>
        <v>0</v>
      </c>
      <c r="F53" s="4">
        <f t="shared" ref="F53" si="29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I53" si="30">SUM(I54:I62)</f>
        <v>-158352.56</v>
      </c>
      <c r="J53" s="4">
        <f t="shared" ref="J53" si="31">SUM(J54:J62)</f>
        <v>228157.19</v>
      </c>
      <c r="K53" s="4">
        <f t="shared" ref="K53" si="32">SUM(K54:K62)</f>
        <v>162383.54999999999</v>
      </c>
      <c r="L53" s="4">
        <f t="shared" ref="L53" si="33">SUM(L54:L62)</f>
        <v>3498.7</v>
      </c>
      <c r="M53" s="4">
        <f t="shared" ref="M53" si="34">SUM(M54:M62)</f>
        <v>5387357.29</v>
      </c>
      <c r="N53" s="4">
        <f>SUM(N54:N62)</f>
        <v>301554.68000000005</v>
      </c>
      <c r="O53" s="4"/>
      <c r="P53" s="4">
        <f>SUM(D53:O53)</f>
        <v>16451353.709999997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>
        <v>106044.24</v>
      </c>
      <c r="K54" s="5">
        <v>89798.55</v>
      </c>
      <c r="L54" s="5">
        <v>3498.7</v>
      </c>
      <c r="M54" s="5">
        <v>890857.28</v>
      </c>
      <c r="N54" s="5">
        <v>276090.28000000003</v>
      </c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5"/>
      <c r="M55" s="5"/>
      <c r="N55" s="5"/>
      <c r="O55" s="5"/>
      <c r="P55" s="5"/>
    </row>
    <row r="56" spans="1:17" ht="22.5" customHeight="1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>
        <v>4496500.01</v>
      </c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>
        <v>-158352.56</v>
      </c>
      <c r="J58" s="5">
        <v>122112.95</v>
      </c>
      <c r="K58" s="5">
        <v>5325</v>
      </c>
      <c r="L58" s="5"/>
      <c r="M58" s="5"/>
      <c r="N58" s="5">
        <v>25464.400000000001</v>
      </c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>
        <v>67260</v>
      </c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35">SUM(E64:E67)</f>
        <v>0</v>
      </c>
      <c r="F63" s="4">
        <f t="shared" ref="F63" si="36">SUM(F64:F67)</f>
        <v>0</v>
      </c>
      <c r="G63" s="4">
        <f t="shared" ref="G63" si="37">SUM(G64:G67)</f>
        <v>0</v>
      </c>
      <c r="H63" s="4">
        <f>SUM(H64:H67)</f>
        <v>3481720.34</v>
      </c>
      <c r="I63" s="4">
        <f t="shared" ref="I63" si="38">SUM(I64:I67)</f>
        <v>158352.56</v>
      </c>
      <c r="J63" s="4">
        <f t="shared" ref="J63" si="39">SUM(J64:J67)</f>
        <v>2851979.31</v>
      </c>
      <c r="K63" s="4">
        <f t="shared" ref="K63" si="40">SUM(K64:K67)</f>
        <v>0</v>
      </c>
      <c r="L63" s="4">
        <f t="shared" ref="L63" si="41">SUM(L64:L67)</f>
        <v>-2851979.31</v>
      </c>
      <c r="M63" s="4">
        <f t="shared" ref="M63" si="42">SUM(M64:M67)</f>
        <v>2851979.31</v>
      </c>
      <c r="N63" s="4">
        <f t="shared" ref="N63" si="43">SUM(N64:N67)</f>
        <v>0</v>
      </c>
      <c r="O63" s="4"/>
      <c r="P63" s="4">
        <f>SUM(D63:O63)</f>
        <v>6492052.21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>
        <v>158352.56</v>
      </c>
      <c r="J65" s="5">
        <v>2851979.31</v>
      </c>
      <c r="K65" s="5"/>
      <c r="L65" s="5">
        <v>-2851979.31</v>
      </c>
      <c r="M65" s="5">
        <v>2851979.31</v>
      </c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44">SUM(E69:E70)</f>
        <v>0</v>
      </c>
      <c r="F68" s="4"/>
      <c r="G68" s="4">
        <f t="shared" ref="G68" si="45">SUM(G69:G70)</f>
        <v>0</v>
      </c>
      <c r="H68" s="4">
        <f t="shared" ref="H68" si="46">SUM(H69:H70)</f>
        <v>0</v>
      </c>
      <c r="I68" s="4">
        <f t="shared" ref="I68" si="47">SUM(I69:I70)</f>
        <v>0</v>
      </c>
      <c r="J68" s="4"/>
      <c r="K68" s="4">
        <f t="shared" ref="K68" si="48">SUM(K69:K70)</f>
        <v>0</v>
      </c>
      <c r="L68" s="4">
        <f t="shared" ref="L68" si="49">SUM(L69:L70)</f>
        <v>0</v>
      </c>
      <c r="M68" s="4">
        <f t="shared" ref="M68" si="50">SUM(M69:M70)</f>
        <v>0</v>
      </c>
      <c r="N68" s="4"/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f>+'[1]P3 Ejecutado-Devengado'!S70</f>
        <v>0</v>
      </c>
      <c r="L70" s="5">
        <f>+'[1]P3 Ejecutado-Devengado'!T70</f>
        <v>0</v>
      </c>
      <c r="M70" s="5">
        <f>+'[1]P3 Ejecutado-Devengado'!U70</f>
        <v>0</v>
      </c>
      <c r="N70" s="5">
        <f>+'[1]P3 Ejecutado-Devengado'!V70</f>
        <v>0</v>
      </c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51">SUM(E72:E74)</f>
        <v>0</v>
      </c>
      <c r="F71" s="4"/>
      <c r="G71" s="4"/>
      <c r="H71" s="4">
        <f t="shared" ref="H71" si="52">SUM(H72:H74)</f>
        <v>0</v>
      </c>
      <c r="I71" s="4"/>
      <c r="J71" s="4"/>
      <c r="K71" s="4">
        <f t="shared" ref="K71" si="53">SUM(K72:K74)</f>
        <v>0</v>
      </c>
      <c r="L71" s="4">
        <f t="shared" ref="L71" si="54">SUM(L72:L74)</f>
        <v>0</v>
      </c>
      <c r="M71" s="4">
        <f t="shared" ref="M71" si="55">SUM(M72:M74)</f>
        <v>0</v>
      </c>
      <c r="N71" s="4">
        <f t="shared" ref="N71" si="56">SUM(N72:N74)</f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f>+'[1]P3 Ejecutado-Devengado'!S72</f>
        <v>0</v>
      </c>
      <c r="L72" s="5">
        <f>+'[1]P3 Ejecutado-Devengado'!T72</f>
        <v>0</v>
      </c>
      <c r="M72" s="5">
        <f>+'[1]P3 Ejecutado-Devengado'!U72</f>
        <v>0</v>
      </c>
      <c r="N72" s="5">
        <f>+'[1]P3 Ejecutado-Devengado'!V72</f>
        <v>0</v>
      </c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57">SUM(H77:H78)</f>
        <v>0</v>
      </c>
      <c r="I76" s="4">
        <f t="shared" ref="I76" si="58">SUM(I77:I78)</f>
        <v>0</v>
      </c>
      <c r="J76" s="4"/>
      <c r="K76" s="4">
        <f t="shared" ref="K76" si="59">SUM(K77:K78)</f>
        <v>0</v>
      </c>
      <c r="L76" s="4">
        <f t="shared" ref="L76" si="60">SUM(L77:L78)</f>
        <v>0</v>
      </c>
      <c r="M76" s="4">
        <f t="shared" ref="M76" si="61">SUM(M77:M78)</f>
        <v>0</v>
      </c>
      <c r="N76" s="4">
        <f t="shared" ref="N76" si="62">SUM(N77:N78)</f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f>+'[1]P3 Ejecutado-Devengado'!S78</f>
        <v>0</v>
      </c>
      <c r="L78" s="5">
        <f>+'[1]P3 Ejecutado-Devengado'!T78</f>
        <v>0</v>
      </c>
      <c r="M78" s="5">
        <f>+'[1]P3 Ejecutado-Devengado'!U78</f>
        <v>0</v>
      </c>
      <c r="N78" s="5">
        <f>+'[1]P3 Ejecutado-Devengado'!V78</f>
        <v>0</v>
      </c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63">SUM(H80:H81)</f>
        <v>0</v>
      </c>
      <c r="I79" s="4">
        <f t="shared" ref="I79" si="64">SUM(I80:I81)</f>
        <v>0</v>
      </c>
      <c r="J79" s="4"/>
      <c r="K79" s="4">
        <f t="shared" ref="K79" si="65">SUM(K80:K81)</f>
        <v>0</v>
      </c>
      <c r="L79" s="4">
        <f t="shared" ref="L79" si="66">SUM(L80:L81)</f>
        <v>0</v>
      </c>
      <c r="M79" s="4">
        <f t="shared" ref="M79" si="67">SUM(M80:M81)</f>
        <v>0</v>
      </c>
      <c r="N79" s="4">
        <f t="shared" ref="N79" si="68">SUM(N80:N81)</f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>
        <f>+'[1]P3 Ejecutado-Devengado'!Q81</f>
        <v>0</v>
      </c>
      <c r="J81" s="5"/>
      <c r="K81" s="5">
        <f>+'[1]P3 Ejecutado-Devengado'!S81</f>
        <v>0</v>
      </c>
      <c r="L81" s="5">
        <f>+'[1]P3 Ejecutado-Devengado'!T81</f>
        <v>0</v>
      </c>
      <c r="M81" s="5">
        <f>+'[1]P3 Ejecutado-Devengado'!U81</f>
        <v>0</v>
      </c>
      <c r="N81" s="5">
        <f>+'[1]P3 Ejecutado-Devengado'!V81</f>
        <v>0</v>
      </c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69">SUM(H83)</f>
        <v>0</v>
      </c>
      <c r="I82" s="4">
        <f t="shared" ref="I82" si="70">SUM(I83)</f>
        <v>0</v>
      </c>
      <c r="J82" s="4"/>
      <c r="K82" s="4">
        <f t="shared" ref="K82" si="71">SUM(K83)</f>
        <v>0</v>
      </c>
      <c r="L82" s="4">
        <f t="shared" ref="L82" si="72">SUM(L83)</f>
        <v>0</v>
      </c>
      <c r="M82" s="4">
        <f t="shared" ref="M82" si="73">SUM(M83)</f>
        <v>0</v>
      </c>
      <c r="N82" s="4">
        <f t="shared" ref="N82" si="74">SUM(N83)</f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7" ht="18.75" x14ac:dyDescent="0.4">
      <c r="A84" s="10" t="s">
        <v>106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75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 t="shared" ref="H84:N84" si="76">+H11+H17+H27+H37+H53+H63</f>
        <v>30108184.650000002</v>
      </c>
      <c r="I84" s="13">
        <f t="shared" si="76"/>
        <v>13185157.279999997</v>
      </c>
      <c r="J84" s="13">
        <f t="shared" si="76"/>
        <v>18214060.529999997</v>
      </c>
      <c r="K84" s="13">
        <f t="shared" si="76"/>
        <v>17671056.640000001</v>
      </c>
      <c r="L84" s="13">
        <f t="shared" si="76"/>
        <v>16134750.999999998</v>
      </c>
      <c r="M84" s="13">
        <f t="shared" si="76"/>
        <v>27837539.959999997</v>
      </c>
      <c r="N84" s="13">
        <f t="shared" si="76"/>
        <v>32440614.179999992</v>
      </c>
      <c r="O84" s="13">
        <f>+O11+O17+O27+O53</f>
        <v>0</v>
      </c>
      <c r="P84" s="12">
        <f>+P11+P17+P27+P37+P63+P53</f>
        <v>207597755.90000001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274890472.93000007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108</v>
      </c>
      <c r="B87" s="37"/>
      <c r="C87" s="37"/>
    </row>
    <row r="88" spans="1:17" ht="18.75" x14ac:dyDescent="0.4">
      <c r="A88" s="20" t="s">
        <v>113</v>
      </c>
      <c r="B88" s="20"/>
      <c r="C88" s="37"/>
    </row>
    <row r="89" spans="1:17" ht="18.75" x14ac:dyDescent="0.4">
      <c r="A89" s="49" t="s">
        <v>109</v>
      </c>
      <c r="B89" s="49"/>
      <c r="C89" s="49"/>
    </row>
    <row r="90" spans="1:17" ht="18.75" x14ac:dyDescent="0.4">
      <c r="A90" s="20" t="s">
        <v>114</v>
      </c>
      <c r="B90" s="20"/>
      <c r="C90" s="37"/>
    </row>
    <row r="91" spans="1:17" ht="18.75" x14ac:dyDescent="0.4">
      <c r="A91" s="50" t="s">
        <v>110</v>
      </c>
      <c r="B91" s="50"/>
      <c r="C91" s="50"/>
    </row>
    <row r="92" spans="1:17" ht="18.75" x14ac:dyDescent="0.4">
      <c r="A92" s="49" t="s">
        <v>111</v>
      </c>
      <c r="B92" s="49"/>
      <c r="C92" s="49"/>
    </row>
    <row r="93" spans="1:17" ht="18.75" x14ac:dyDescent="0.4">
      <c r="A93" s="20" t="s">
        <v>112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90</v>
      </c>
      <c r="B98" s="21"/>
      <c r="C98" s="21"/>
      <c r="D98" s="21"/>
      <c r="E98" s="21"/>
      <c r="F98" s="21"/>
      <c r="G98" s="21" t="s">
        <v>100</v>
      </c>
      <c r="H98" s="21"/>
      <c r="I98" s="21"/>
      <c r="J98" s="21"/>
      <c r="K98" s="21"/>
      <c r="L98" s="21" t="s">
        <v>96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87</v>
      </c>
      <c r="B101" s="22"/>
      <c r="C101" s="22"/>
      <c r="D101" s="22"/>
      <c r="E101" s="21"/>
      <c r="F101" s="22"/>
      <c r="G101" s="22" t="s">
        <v>101</v>
      </c>
      <c r="H101" s="22"/>
      <c r="I101" s="22"/>
      <c r="J101" s="22"/>
      <c r="K101" s="22"/>
      <c r="L101" s="22" t="s">
        <v>86</v>
      </c>
      <c r="M101" s="22"/>
      <c r="N101" s="23"/>
      <c r="O101" s="23"/>
      <c r="P101" s="23"/>
    </row>
    <row r="102" spans="1:16" ht="18.75" x14ac:dyDescent="0.4">
      <c r="A102" s="21" t="s">
        <v>115</v>
      </c>
      <c r="B102" s="21"/>
      <c r="C102" s="21"/>
      <c r="D102" s="21"/>
      <c r="E102" s="21"/>
      <c r="F102" s="21"/>
      <c r="G102" s="21" t="s">
        <v>102</v>
      </c>
      <c r="H102" s="21"/>
      <c r="I102" s="21"/>
      <c r="J102" s="21"/>
      <c r="K102" s="39" t="s">
        <v>98</v>
      </c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88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2023-12-15T17:42:53Z</cp:lastPrinted>
  <dcterms:created xsi:type="dcterms:W3CDTF">2022-02-09T20:06:33Z</dcterms:created>
  <dcterms:modified xsi:type="dcterms:W3CDTF">2023-12-15T17:45:11Z</dcterms:modified>
</cp:coreProperties>
</file>