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C9373C1E-98B2-428C-AAF4-BF325CA78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B84" i="1"/>
  <c r="D84" i="1"/>
  <c r="C63" i="1"/>
  <c r="B63" i="1"/>
  <c r="C53" i="1"/>
  <c r="B53" i="1"/>
  <c r="C37" i="1"/>
  <c r="B37" i="1"/>
  <c r="C27" i="1"/>
  <c r="B27" i="1"/>
  <c r="C17" i="1"/>
  <c r="B17" i="1"/>
  <c r="C11" i="1"/>
  <c r="B11" i="1"/>
  <c r="P9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O84" i="1" l="1"/>
  <c r="H82" i="1" l="1"/>
  <c r="I82" i="1"/>
  <c r="J82" i="1"/>
  <c r="M82" i="1"/>
  <c r="N82" i="1"/>
  <c r="H79" i="1"/>
  <c r="I79" i="1"/>
  <c r="J79" i="1"/>
  <c r="M79" i="1"/>
  <c r="N79" i="1"/>
  <c r="H76" i="1"/>
  <c r="I76" i="1"/>
  <c r="J76" i="1"/>
  <c r="M76" i="1"/>
  <c r="N76" i="1"/>
  <c r="H71" i="1"/>
  <c r="I71" i="1"/>
  <c r="J71" i="1"/>
  <c r="M71" i="1"/>
  <c r="N71" i="1"/>
  <c r="H68" i="1"/>
  <c r="I68" i="1"/>
  <c r="J68" i="1"/>
  <c r="M68" i="1"/>
  <c r="N68" i="1"/>
  <c r="H63" i="1"/>
  <c r="I63" i="1"/>
  <c r="J63" i="1"/>
  <c r="M63" i="1"/>
  <c r="N63" i="1"/>
  <c r="H53" i="1"/>
  <c r="I53" i="1"/>
  <c r="J53" i="1"/>
  <c r="M53" i="1"/>
  <c r="N53" i="1"/>
  <c r="H46" i="1"/>
  <c r="I46" i="1"/>
  <c r="J46" i="1"/>
  <c r="M46" i="1"/>
  <c r="N46" i="1"/>
  <c r="H37" i="1"/>
  <c r="I37" i="1"/>
  <c r="J37" i="1"/>
  <c r="M37" i="1"/>
  <c r="N37" i="1"/>
  <c r="H27" i="1"/>
  <c r="I27" i="1"/>
  <c r="J27" i="1"/>
  <c r="M27" i="1"/>
  <c r="N27" i="1"/>
  <c r="H17" i="1"/>
  <c r="I17" i="1"/>
  <c r="J17" i="1"/>
  <c r="M17" i="1"/>
  <c r="N17" i="1"/>
  <c r="H11" i="1"/>
  <c r="I11" i="1"/>
  <c r="J11" i="1"/>
  <c r="M11" i="1"/>
  <c r="N11" i="1"/>
  <c r="P11" i="1" l="1"/>
  <c r="P63" i="1"/>
  <c r="N84" i="1"/>
  <c r="P53" i="1"/>
  <c r="P37" i="1"/>
  <c r="P27" i="1"/>
  <c r="P17" i="1"/>
  <c r="P79" i="1"/>
  <c r="P82" i="1"/>
  <c r="P76" i="1"/>
  <c r="P71" i="1"/>
  <c r="P68" i="1"/>
  <c r="P84" i="1" l="1"/>
  <c r="P85" i="1" s="1"/>
  <c r="M84" i="1"/>
  <c r="L84" i="1"/>
  <c r="K84" i="1" l="1"/>
  <c r="J84" i="1" l="1"/>
  <c r="I84" i="1" l="1"/>
  <c r="H84" i="1" l="1"/>
  <c r="G84" i="1" l="1"/>
  <c r="F84" i="1" l="1"/>
  <c r="E84" i="1" l="1"/>
</calcChain>
</file>

<file path=xl/sharedStrings.xml><?xml version="1.0" encoding="utf-8"?>
<sst xmlns="http://schemas.openxmlformats.org/spreadsheetml/2006/main" count="110" uniqueCount="110">
  <si>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</si>
  <si>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</si>
  <si>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</si>
  <si>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</si>
  <si>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</si>
  <si>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</si>
  <si>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</si>
  <si>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</si>
  <si>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</si>
  <si>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</si>
  <si>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</si>
  <si>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</si>
  <si>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</si>
  <si>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</si>
  <si>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</si>
  <si>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</si>
  <si>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</si>
  <si>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</si>
  <si>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</si>
  <si>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</si>
  <si>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</si>
  <si>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</si>
  <si>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</si>
  <si>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</si>
  <si>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</si>
  <si>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</si>
  <si>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</si>
  <si>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</si>
  <si>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</si>
  <si>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</si>
  <si>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</si>
  <si>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</si>
  <si>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</si>
  <si>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</si>
  <si>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</si>
  <si>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</si>
  <si>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</si>
  <si>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</si>
  <si>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</si>
  <si>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</si>
  <si>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</si>
  <si>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</si>
  <si>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</si>
  <si>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</si>
  <si>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</si>
  <si>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</si>
  <si>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</si>
  <si>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</si>
  <si>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</si>
  <si>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</si>
  <si>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</si>
  <si>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</si>
  <si>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</si>
  <si>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</si>
  <si>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</si>
  <si>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</si>
  <si>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</si>
  <si>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</si>
  <si>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</si>
  <si>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</si>
  <si>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</si>
  <si>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</si>
  <si>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</si>
  <si>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</si>
  <si>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</si>
  <si>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</si>
  <si>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</si>
  <si>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</si>
  <si>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</si>
  <si>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</si>
  <si>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</si>
  <si>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</si>
  <si>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</si>
  <si>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</si>
  <si>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</si>
  <si>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</si>
  <si>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</si>
  <si>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</si>
  <si>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</si>
  <si>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</si>
  <si>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</si>
  <si>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</si>
  <si>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</si>
  <si>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</si>
  <si>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</si>
  <si>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</si>
  <si>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</si>
  <si>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</si>
  <si>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</si>
  <si>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</si>
  <si>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</si>
  <si>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</si>
  <si>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</si>
  <si>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</si>
  <si>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</si>
  <si>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</si>
  <si>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</si>
  <si>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</si>
  <si>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</si>
  <si>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</si>
  <si>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</si>
  <si>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</si>
  <si>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</si>
  <si>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</si>
  <si>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</si>
  <si>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</si>
  <si>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</si>
  <si>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</si>
  <si>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</si>
  <si>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t xml:space="preserve">Fuente: Reporte SIGEF-Balance de Apropiación al 28/02/2023.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</si>
</sst>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vertical="center"/>
    </xf>
    <xf numFmtId="164" fontId="3" fillId="0" borderId="3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43" fontId="4" fillId="0" borderId="2" xfId="1" applyFont="1" applyBorder="1"/>
    <xf numFmtId="43" fontId="4" fillId="0" borderId="2" xfId="1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3" fillId="0" borderId="2" xfId="1" applyFont="1" applyBorder="1"/>
    <xf numFmtId="43" fontId="0" fillId="0" borderId="0" xfId="1" applyFont="1"/>
    <xf numFmtId="43" fontId="4" fillId="0" borderId="0" xfId="1" applyFont="1"/>
    <xf numFmtId="43" fontId="7" fillId="4" borderId="2" xfId="1" applyFont="1" applyFill="1" applyBorder="1"/>
    <xf numFmtId="43" fontId="6" fillId="3" borderId="2" xfId="1" applyFont="1" applyFill="1" applyBorder="1"/>
    <xf numFmtId="43" fontId="2" fillId="3" borderId="2" xfId="1" applyFont="1" applyFill="1" applyBorder="1"/>
    <xf numFmtId="0" fontId="10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10" fillId="5" borderId="2" xfId="0" applyFont="1" applyFill="1" applyBorder="1" applyAlignment="1">
      <alignment horizontal="left" indent="1"/>
    </xf>
    <xf numFmtId="43" fontId="10" fillId="5" borderId="2" xfId="1" applyFont="1" applyFill="1" applyBorder="1"/>
    <xf numFmtId="43" fontId="4" fillId="0" borderId="0" xfId="0" applyNumberFormat="1" applyFont="1"/>
    <xf numFmtId="4" fontId="0" fillId="0" borderId="0" xfId="0" applyNumberFormat="1"/>
    <xf numFmtId="0" fontId="1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3" fontId="13" fillId="0" borderId="2" xfId="1" applyFont="1" applyBorder="1"/>
    <xf numFmtId="43" fontId="10" fillId="0" borderId="2" xfId="1" applyFont="1" applyBorder="1"/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7" fillId="4" borderId="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top" wrapText="1"/>
    </xf>
    <xf numFmtId="0" fontId="1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987425</xdr:colOff>
      <xdr:row>0</xdr:row>
      <xdr:rowOff>0</xdr:rowOff>
    </xdr:from>
    <xdr:to>
      <xdr:col>5</xdr:col>
      <xdr:colOff>250826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175" y="0"/>
          <a:ext cx="20256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393700</xdr:colOff>
      <xdr:row>0</xdr:row>
      <xdr:rowOff>111125</xdr:rowOff>
    </xdr:from>
    <xdr:to>
      <xdr:col>11</xdr:col>
      <xdr:colOff>1343478</xdr:colOff>
      <xdr:row>4</xdr:row>
      <xdr:rowOff>94901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16075" y="111125"/>
          <a:ext cx="2330903" cy="10474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2">
          <cell r="B52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tabSelected="1" view="pageBreakPreview" zoomScale="60" zoomScaleNormal="100" workbookViewId="0">
      <selection activeCell="A3" sqref="A3:P3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21" customHeight="1" x14ac:dyDescent="0.25">
      <c r="A2" s="37" t="s">
        <v>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15.75" customHeight="1" x14ac:dyDescent="0.25">
      <c r="A3" s="38">
        <v>2023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ht="22.5" customHeight="1" x14ac:dyDescent="0.25">
      <c r="A4" s="37" t="s">
        <v>83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18.75" x14ac:dyDescent="0.2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25.5" customHeight="1" x14ac:dyDescent="0.25">
      <c r="A6" s="46" t="s">
        <v>2</v>
      </c>
      <c r="B6" s="40"/>
      <c r="C6" s="40"/>
      <c r="D6" s="34" t="s">
        <v>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7" ht="25.5" customHeight="1" x14ac:dyDescent="0.25">
      <c r="A7" s="46"/>
      <c r="B7" s="41"/>
      <c r="C7" s="4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</row>
    <row r="8" spans="1:17" x14ac:dyDescent="0.25">
      <c r="A8" s="46"/>
      <c r="B8" s="45"/>
      <c r="C8" s="42"/>
      <c r="D8" s="15" t="s">
        <v>4</v>
      </c>
      <c r="E8" s="13" t="s">
        <v>81</v>
      </c>
      <c r="F8" s="13" t="s">
        <v>84</v>
      </c>
      <c r="G8" s="13" t="s">
        <v>85</v>
      </c>
      <c r="H8" s="13" t="s">
        <v>90</v>
      </c>
      <c r="I8" s="13" t="s">
        <v>92</v>
      </c>
      <c r="J8" s="13" t="s">
        <v>94</v>
      </c>
      <c r="K8" s="13" t="s">
        <v>95</v>
      </c>
      <c r="L8" s="13" t="s">
        <v>96</v>
      </c>
      <c r="M8" s="13" t="s">
        <v>98</v>
      </c>
      <c r="N8" s="13" t="s">
        <v>100</v>
      </c>
      <c r="O8" s="13" t="s">
        <v>104</v>
      </c>
      <c r="P8" s="13" t="s">
        <v>5</v>
      </c>
    </row>
    <row r="9" spans="1:17" ht="37.5" x14ac:dyDescent="0.25">
      <c r="A9" s="52" t="s">
        <v>108</v>
      </c>
      <c r="B9" s="48" t="s">
        <v>105</v>
      </c>
      <c r="C9" s="47" t="s">
        <v>106</v>
      </c>
      <c r="D9" s="12" t="s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">
        <f>16716703+16716703</f>
        <v>33433406</v>
      </c>
    </row>
    <row r="10" spans="1:17" x14ac:dyDescent="0.25">
      <c r="A10" s="2" t="s">
        <v>7</v>
      </c>
      <c r="B10" s="49"/>
      <c r="C10" s="50"/>
      <c r="D10" s="5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"/>
    </row>
    <row r="11" spans="1:17" s="27" customFormat="1" ht="20.100000000000001" customHeight="1" x14ac:dyDescent="0.25">
      <c r="A11" s="29" t="s">
        <v>8</v>
      </c>
      <c r="B11" s="30">
        <f>+B12+B13+B14+B15+B16</f>
        <v>170992138</v>
      </c>
      <c r="C11" s="30">
        <f>+C12+C13+C14+C15+C16</f>
        <v>170992138</v>
      </c>
      <c r="D11" s="30">
        <f>SUM(D12:D16)</f>
        <v>8696672.3699999992</v>
      </c>
      <c r="E11" s="30">
        <f>SUM(E12:E16)</f>
        <v>8803966.4100000001</v>
      </c>
      <c r="F11" s="30"/>
      <c r="G11" s="30"/>
      <c r="H11" s="30">
        <f t="shared" ref="H11:N11" si="0">SUM(H12:H16)</f>
        <v>0</v>
      </c>
      <c r="I11" s="30">
        <f t="shared" si="0"/>
        <v>0</v>
      </c>
      <c r="J11" s="30">
        <f t="shared" si="0"/>
        <v>0</v>
      </c>
      <c r="K11" s="30"/>
      <c r="L11" s="30"/>
      <c r="M11" s="30">
        <f t="shared" si="0"/>
        <v>0</v>
      </c>
      <c r="N11" s="30">
        <f t="shared" si="0"/>
        <v>0</v>
      </c>
      <c r="O11" s="30"/>
      <c r="P11" s="30">
        <f>SUM(D11:O11)</f>
        <v>17500638.780000001</v>
      </c>
      <c r="Q11" s="31"/>
    </row>
    <row r="12" spans="1:17" ht="15.75" x14ac:dyDescent="0.25">
      <c r="A12" s="4" t="s">
        <v>9</v>
      </c>
      <c r="B12" s="16">
        <v>98457571</v>
      </c>
      <c r="C12" s="16">
        <v>98457571</v>
      </c>
      <c r="D12" s="16">
        <v>6643666.6699999999</v>
      </c>
      <c r="E12" s="16">
        <v>6718966.6699999999</v>
      </c>
      <c r="F12" s="7"/>
      <c r="G12" s="7"/>
      <c r="H12" s="7"/>
      <c r="I12" s="7"/>
      <c r="J12" s="7"/>
      <c r="K12" s="16"/>
      <c r="L12" s="16"/>
      <c r="M12" s="16"/>
      <c r="N12" s="16"/>
      <c r="O12" s="16"/>
      <c r="P12" s="7"/>
    </row>
    <row r="13" spans="1:17" ht="15.75" x14ac:dyDescent="0.25">
      <c r="A13" s="4" t="s">
        <v>10</v>
      </c>
      <c r="B13" s="16">
        <v>56099819</v>
      </c>
      <c r="C13" s="16">
        <v>56099819</v>
      </c>
      <c r="D13" s="16">
        <v>1071000</v>
      </c>
      <c r="E13" s="16">
        <v>1091766.67</v>
      </c>
      <c r="F13" s="7"/>
      <c r="G13" s="7"/>
      <c r="H13" s="7"/>
      <c r="I13" s="7"/>
      <c r="J13" s="7"/>
      <c r="K13" s="16"/>
      <c r="L13" s="16"/>
      <c r="M13" s="16"/>
      <c r="N13" s="16"/>
      <c r="O13" s="16"/>
      <c r="P13" s="7"/>
    </row>
    <row r="14" spans="1:17" ht="17.25" x14ac:dyDescent="0.3">
      <c r="A14" s="4" t="s">
        <v>11</v>
      </c>
      <c r="B14" s="16">
        <v>486000</v>
      </c>
      <c r="C14" s="43">
        <v>486000</v>
      </c>
      <c r="D14" s="16"/>
      <c r="E14" s="16"/>
      <c r="F14" s="7"/>
      <c r="G14" s="7"/>
      <c r="H14" s="7"/>
      <c r="I14" s="7"/>
      <c r="J14" s="7"/>
      <c r="K14" s="16"/>
      <c r="L14" s="16"/>
      <c r="M14" s="16"/>
      <c r="N14" s="16"/>
      <c r="O14" s="16"/>
      <c r="P14" s="7"/>
    </row>
    <row r="15" spans="1:17" ht="15.75" x14ac:dyDescent="0.25">
      <c r="A15" s="4" t="s">
        <v>12</v>
      </c>
      <c r="B15" s="16">
        <v>2980000</v>
      </c>
      <c r="C15" s="16">
        <v>2980000</v>
      </c>
      <c r="D15" s="16"/>
      <c r="E15" s="16"/>
      <c r="F15" s="7"/>
      <c r="G15" s="7"/>
      <c r="H15" s="7"/>
      <c r="I15" s="7"/>
      <c r="J15" s="7"/>
      <c r="K15" s="16"/>
      <c r="L15" s="16"/>
      <c r="M15" s="16"/>
      <c r="N15" s="16"/>
      <c r="O15" s="16"/>
      <c r="P15" s="7"/>
    </row>
    <row r="16" spans="1:17" ht="15.75" x14ac:dyDescent="0.25">
      <c r="A16" s="4" t="s">
        <v>13</v>
      </c>
      <c r="B16" s="16">
        <v>12968748</v>
      </c>
      <c r="C16" s="16">
        <v>12968748</v>
      </c>
      <c r="D16" s="16">
        <v>982005.7</v>
      </c>
      <c r="E16" s="16">
        <v>993233.07</v>
      </c>
      <c r="F16" s="7"/>
      <c r="G16" s="7"/>
      <c r="H16" s="7"/>
      <c r="I16" s="7"/>
      <c r="J16" s="7"/>
      <c r="K16" s="16"/>
      <c r="L16" s="16"/>
      <c r="M16" s="16"/>
      <c r="N16" s="16"/>
      <c r="O16" s="16"/>
      <c r="P16" s="7"/>
    </row>
    <row r="17" spans="1:17" s="27" customFormat="1" ht="20.100000000000001" customHeight="1" x14ac:dyDescent="0.25">
      <c r="A17" s="29" t="s">
        <v>14</v>
      </c>
      <c r="B17" s="30">
        <f>+B18+B19+B20+B21+B22+B23+B24+B25+B26</f>
        <v>32866912</v>
      </c>
      <c r="C17" s="30">
        <f>+C18+C19+C20+C21+C22+C23+C24+C25+C26</f>
        <v>32816912</v>
      </c>
      <c r="D17" s="30">
        <f>SUM(D18:D26)</f>
        <v>1145863.8600000001</v>
      </c>
      <c r="E17" s="30">
        <f>SUM(E18:E26)</f>
        <v>1596230.46</v>
      </c>
      <c r="F17" s="30"/>
      <c r="G17" s="30"/>
      <c r="H17" s="30">
        <f t="shared" ref="H17:N17" si="1">SUM(H18:H26)</f>
        <v>0</v>
      </c>
      <c r="I17" s="30">
        <f t="shared" si="1"/>
        <v>0</v>
      </c>
      <c r="J17" s="30">
        <f t="shared" si="1"/>
        <v>0</v>
      </c>
      <c r="K17" s="30"/>
      <c r="L17" s="30"/>
      <c r="M17" s="30">
        <f t="shared" si="1"/>
        <v>0</v>
      </c>
      <c r="N17" s="30">
        <f t="shared" si="1"/>
        <v>0</v>
      </c>
      <c r="O17" s="30"/>
      <c r="P17" s="30">
        <f>SUM(D17:O17)</f>
        <v>2742094.3200000003</v>
      </c>
      <c r="Q17" s="31"/>
    </row>
    <row r="18" spans="1:17" ht="17.25" x14ac:dyDescent="0.3">
      <c r="A18" s="4" t="s">
        <v>15</v>
      </c>
      <c r="B18" s="43">
        <v>9327000</v>
      </c>
      <c r="C18" s="43">
        <v>9327000</v>
      </c>
      <c r="D18" s="16">
        <v>416132.25</v>
      </c>
      <c r="E18" s="16">
        <v>170075.63</v>
      </c>
      <c r="F18" s="7"/>
      <c r="G18" s="7"/>
      <c r="H18" s="7"/>
      <c r="I18" s="7"/>
      <c r="J18" s="7"/>
      <c r="K18" s="16"/>
      <c r="L18" s="16"/>
      <c r="M18" s="16"/>
      <c r="N18" s="16"/>
      <c r="O18" s="16"/>
      <c r="P18" s="7"/>
    </row>
    <row r="19" spans="1:17" ht="17.25" x14ac:dyDescent="0.3">
      <c r="A19" s="4" t="s">
        <v>16</v>
      </c>
      <c r="B19" s="16">
        <v>1455000</v>
      </c>
      <c r="C19" s="43">
        <v>1455000</v>
      </c>
      <c r="D19" s="16"/>
      <c r="E19" s="16"/>
      <c r="F19" s="7"/>
      <c r="G19" s="7"/>
      <c r="H19" s="7"/>
      <c r="I19" s="7"/>
      <c r="J19" s="7"/>
      <c r="K19" s="16"/>
      <c r="L19" s="16"/>
      <c r="M19" s="16"/>
      <c r="N19" s="16"/>
      <c r="O19" s="16"/>
      <c r="P19" s="7"/>
    </row>
    <row r="20" spans="1:17" ht="17.25" x14ac:dyDescent="0.3">
      <c r="A20" s="4" t="s">
        <v>17</v>
      </c>
      <c r="B20" s="16">
        <v>2200000</v>
      </c>
      <c r="C20" s="43">
        <v>2200000</v>
      </c>
      <c r="D20" s="16"/>
      <c r="E20" s="16">
        <v>216544.32</v>
      </c>
      <c r="F20" s="7"/>
      <c r="G20" s="7"/>
      <c r="H20" s="7"/>
      <c r="I20" s="7"/>
      <c r="J20" s="7"/>
      <c r="K20" s="16"/>
      <c r="L20" s="16"/>
      <c r="M20" s="16"/>
      <c r="N20" s="16"/>
      <c r="O20" s="16"/>
      <c r="P20" s="7"/>
    </row>
    <row r="21" spans="1:17" ht="17.25" x14ac:dyDescent="0.3">
      <c r="A21" s="4" t="s">
        <v>18</v>
      </c>
      <c r="B21" s="16">
        <v>1524000</v>
      </c>
      <c r="C21" s="43">
        <v>1524000</v>
      </c>
      <c r="D21" s="16"/>
      <c r="E21" s="16">
        <v>73505.850000000006</v>
      </c>
      <c r="F21" s="7"/>
      <c r="G21" s="7"/>
      <c r="H21" s="7"/>
      <c r="I21" s="7"/>
      <c r="J21" s="7"/>
      <c r="K21" s="16"/>
      <c r="L21" s="16"/>
      <c r="M21" s="16"/>
      <c r="N21" s="16"/>
      <c r="O21" s="16"/>
      <c r="P21" s="7"/>
    </row>
    <row r="22" spans="1:17" ht="17.25" x14ac:dyDescent="0.3">
      <c r="A22" s="4" t="s">
        <v>19</v>
      </c>
      <c r="B22" s="16"/>
      <c r="C22" s="43"/>
      <c r="D22" s="16"/>
      <c r="E22" s="16">
        <v>1081600.67</v>
      </c>
      <c r="F22" s="7"/>
      <c r="G22" s="7"/>
      <c r="H22" s="7"/>
      <c r="I22" s="7"/>
      <c r="J22" s="7"/>
      <c r="K22" s="16"/>
      <c r="L22" s="16"/>
      <c r="M22" s="16"/>
      <c r="N22" s="16"/>
      <c r="O22" s="16"/>
      <c r="P22" s="7"/>
    </row>
    <row r="23" spans="1:17" ht="17.25" x14ac:dyDescent="0.3">
      <c r="A23" s="4" t="s">
        <v>20</v>
      </c>
      <c r="B23" s="16">
        <v>8500000</v>
      </c>
      <c r="C23" s="43">
        <v>8500000</v>
      </c>
      <c r="D23" s="16">
        <v>674978.64</v>
      </c>
      <c r="E23" s="16"/>
      <c r="F23" s="7"/>
      <c r="G23" s="7"/>
      <c r="H23" s="7"/>
      <c r="I23" s="7"/>
      <c r="J23" s="7"/>
      <c r="K23" s="16"/>
      <c r="L23" s="16"/>
      <c r="M23" s="16"/>
      <c r="N23" s="16"/>
      <c r="O23" s="16"/>
      <c r="P23" s="7"/>
    </row>
    <row r="24" spans="1:17" ht="30.75" x14ac:dyDescent="0.3">
      <c r="A24" s="4" t="s">
        <v>21</v>
      </c>
      <c r="B24" s="16">
        <v>482415</v>
      </c>
      <c r="C24" s="43">
        <v>482415</v>
      </c>
      <c r="D24" s="16"/>
      <c r="E24" s="16"/>
      <c r="F24" s="7"/>
      <c r="G24" s="7"/>
      <c r="H24" s="7"/>
      <c r="I24" s="7"/>
      <c r="J24" s="7"/>
      <c r="K24" s="22"/>
      <c r="L24" s="16"/>
      <c r="M24" s="16"/>
      <c r="N24" s="16"/>
      <c r="O24" s="16"/>
      <c r="P24" s="7"/>
    </row>
    <row r="25" spans="1:17" ht="17.25" x14ac:dyDescent="0.3">
      <c r="A25" s="4" t="s">
        <v>22</v>
      </c>
      <c r="B25" s="16">
        <v>6078497</v>
      </c>
      <c r="C25" s="43">
        <v>6578497</v>
      </c>
      <c r="D25" s="16">
        <v>54752.97</v>
      </c>
      <c r="E25" s="16">
        <v>54503.99</v>
      </c>
      <c r="F25" s="7"/>
      <c r="G25" s="7"/>
      <c r="H25" s="7"/>
      <c r="I25" s="7"/>
      <c r="J25" s="7"/>
      <c r="K25" s="16"/>
      <c r="L25" s="16"/>
      <c r="M25" s="16"/>
      <c r="N25" s="16"/>
      <c r="O25" s="16"/>
      <c r="P25" s="7"/>
    </row>
    <row r="26" spans="1:17" ht="17.25" x14ac:dyDescent="0.3">
      <c r="A26" s="4" t="s">
        <v>23</v>
      </c>
      <c r="B26" s="16">
        <v>3300000</v>
      </c>
      <c r="C26" s="43">
        <v>2750000</v>
      </c>
      <c r="D26" s="16"/>
      <c r="E26" s="16"/>
      <c r="F26" s="7"/>
      <c r="G26" s="7"/>
      <c r="H26" s="7"/>
      <c r="I26" s="7"/>
      <c r="J26" s="7"/>
      <c r="K26" s="16"/>
      <c r="L26" s="16"/>
      <c r="M26" s="16"/>
      <c r="N26" s="16"/>
      <c r="O26" s="16"/>
      <c r="P26" s="7"/>
    </row>
    <row r="27" spans="1:17" s="27" customFormat="1" ht="20.100000000000001" customHeight="1" x14ac:dyDescent="0.25">
      <c r="A27" s="29" t="s">
        <v>24</v>
      </c>
      <c r="B27" s="30">
        <f>+B28+B29+B30+B31+B32+B33+B34+B36</f>
        <v>7958100</v>
      </c>
      <c r="C27" s="30">
        <f>+C28+C29+C30+C31+C32+C33+C34+C36</f>
        <v>8008100</v>
      </c>
      <c r="D27" s="30">
        <f>SUM(D28:D36)</f>
        <v>298200</v>
      </c>
      <c r="E27" s="30">
        <f>SUM(E28:E36)</f>
        <v>284700</v>
      </c>
      <c r="F27" s="30"/>
      <c r="G27" s="30"/>
      <c r="H27" s="30">
        <f t="shared" ref="H27:N27" si="2">SUM(H28:H36)</f>
        <v>0</v>
      </c>
      <c r="I27" s="30">
        <f t="shared" si="2"/>
        <v>0</v>
      </c>
      <c r="J27" s="30">
        <f t="shared" si="2"/>
        <v>0</v>
      </c>
      <c r="K27" s="30"/>
      <c r="L27" s="30"/>
      <c r="M27" s="30">
        <f t="shared" si="2"/>
        <v>0</v>
      </c>
      <c r="N27" s="30">
        <f t="shared" si="2"/>
        <v>0</v>
      </c>
      <c r="O27" s="30"/>
      <c r="P27" s="30">
        <f>SUM(D27:O27)</f>
        <v>582900</v>
      </c>
      <c r="Q27" s="31"/>
    </row>
    <row r="28" spans="1:17" ht="17.25" x14ac:dyDescent="0.3">
      <c r="A28" s="4" t="s">
        <v>25</v>
      </c>
      <c r="B28" s="16">
        <v>220000</v>
      </c>
      <c r="C28" s="43">
        <v>220000</v>
      </c>
      <c r="D28" s="16"/>
      <c r="E28" s="16"/>
      <c r="F28" s="7"/>
      <c r="G28" s="7"/>
      <c r="H28" s="7"/>
      <c r="I28" s="7"/>
      <c r="J28" s="7"/>
      <c r="K28" s="16"/>
      <c r="L28" s="16"/>
      <c r="M28" s="16"/>
      <c r="N28" s="16"/>
      <c r="O28" s="16"/>
      <c r="P28" s="7"/>
    </row>
    <row r="29" spans="1:17" ht="17.25" x14ac:dyDescent="0.3">
      <c r="A29" s="4" t="s">
        <v>26</v>
      </c>
      <c r="B29" s="16"/>
      <c r="C29" s="43">
        <v>50000</v>
      </c>
      <c r="D29" s="16"/>
      <c r="E29" s="16"/>
      <c r="F29" s="7"/>
      <c r="G29" s="7"/>
      <c r="H29" s="7"/>
      <c r="I29" s="7"/>
      <c r="J29" s="7"/>
      <c r="K29" s="16"/>
      <c r="L29" s="16"/>
      <c r="M29" s="16"/>
      <c r="N29" s="16"/>
      <c r="O29" s="16"/>
      <c r="P29" s="7"/>
    </row>
    <row r="30" spans="1:17" ht="17.25" x14ac:dyDescent="0.3">
      <c r="A30" s="4" t="s">
        <v>27</v>
      </c>
      <c r="B30" s="16">
        <v>535000</v>
      </c>
      <c r="C30" s="43">
        <v>535000</v>
      </c>
      <c r="D30" s="16"/>
      <c r="E30" s="16"/>
      <c r="F30" s="7"/>
      <c r="G30" s="7"/>
      <c r="H30" s="7"/>
      <c r="I30" s="7"/>
      <c r="J30" s="7"/>
      <c r="K30" s="16"/>
      <c r="L30" s="16"/>
      <c r="M30" s="16"/>
      <c r="N30" s="16"/>
      <c r="O30" s="16"/>
      <c r="P30" s="7"/>
    </row>
    <row r="31" spans="1:17" ht="17.25" x14ac:dyDescent="0.3">
      <c r="A31" s="4" t="s">
        <v>28</v>
      </c>
      <c r="B31" s="16">
        <v>80000</v>
      </c>
      <c r="C31" s="43">
        <v>80000</v>
      </c>
      <c r="D31" s="16"/>
      <c r="E31" s="16"/>
      <c r="F31" s="7"/>
      <c r="G31" s="7"/>
      <c r="H31" s="7"/>
      <c r="I31" s="7"/>
      <c r="J31" s="7"/>
      <c r="K31" s="16"/>
      <c r="L31" s="16"/>
      <c r="M31" s="16"/>
      <c r="N31" s="16"/>
      <c r="O31" s="16"/>
      <c r="P31" s="7"/>
    </row>
    <row r="32" spans="1:17" ht="15.75" x14ac:dyDescent="0.25">
      <c r="A32" s="4" t="s">
        <v>29</v>
      </c>
      <c r="B32" s="16">
        <v>110000</v>
      </c>
      <c r="C32" s="16">
        <v>110000</v>
      </c>
      <c r="D32" s="16"/>
      <c r="E32" s="16"/>
      <c r="F32" s="7"/>
      <c r="G32" s="7"/>
      <c r="H32" s="7"/>
      <c r="I32" s="7"/>
      <c r="J32" s="7"/>
      <c r="K32" s="16"/>
      <c r="L32" s="16"/>
      <c r="M32" s="16"/>
      <c r="N32" s="16"/>
      <c r="O32" s="16"/>
      <c r="P32" s="7"/>
    </row>
    <row r="33" spans="1:17" ht="17.25" x14ac:dyDescent="0.3">
      <c r="A33" s="4" t="s">
        <v>30</v>
      </c>
      <c r="B33" s="16">
        <v>11000</v>
      </c>
      <c r="C33" s="43">
        <v>11000</v>
      </c>
      <c r="D33" s="16"/>
      <c r="E33" s="16"/>
      <c r="F33" s="7"/>
      <c r="G33" s="7"/>
      <c r="H33" s="7"/>
      <c r="I33" s="7"/>
      <c r="J33" s="7"/>
      <c r="K33" s="16"/>
      <c r="L33" s="16"/>
      <c r="M33" s="16"/>
      <c r="N33" s="16"/>
      <c r="O33" s="16"/>
      <c r="P33" s="7"/>
    </row>
    <row r="34" spans="1:17" ht="30" x14ac:dyDescent="0.25">
      <c r="A34" s="4" t="s">
        <v>31</v>
      </c>
      <c r="B34" s="16">
        <v>6062100</v>
      </c>
      <c r="C34" s="16">
        <v>6062100</v>
      </c>
      <c r="D34" s="16">
        <v>298200</v>
      </c>
      <c r="E34" s="16">
        <v>284700</v>
      </c>
      <c r="F34" s="7"/>
      <c r="G34" s="7"/>
      <c r="H34" s="7"/>
      <c r="I34" s="7"/>
      <c r="J34" s="7"/>
      <c r="K34" s="16"/>
      <c r="L34" s="16"/>
      <c r="M34" s="16"/>
      <c r="N34" s="16"/>
      <c r="O34" s="16"/>
      <c r="P34" s="7"/>
    </row>
    <row r="35" spans="1:17" ht="30.75" x14ac:dyDescent="0.3">
      <c r="A35" s="4" t="s">
        <v>32</v>
      </c>
      <c r="B35" s="16"/>
      <c r="C35" s="43"/>
      <c r="D35" s="16"/>
      <c r="E35" s="16"/>
      <c r="F35" s="7"/>
      <c r="G35" s="7"/>
      <c r="H35" s="7"/>
      <c r="I35" s="7"/>
      <c r="J35" s="7"/>
      <c r="K35" s="16"/>
      <c r="L35" s="16"/>
      <c r="M35" s="16"/>
      <c r="N35" s="16"/>
      <c r="O35" s="16"/>
      <c r="P35" s="7"/>
    </row>
    <row r="36" spans="1:17" ht="17.25" x14ac:dyDescent="0.3">
      <c r="A36" s="4" t="s">
        <v>33</v>
      </c>
      <c r="B36" s="16">
        <v>940000</v>
      </c>
      <c r="C36" s="43">
        <v>940000</v>
      </c>
      <c r="D36" s="16"/>
      <c r="E36" s="16"/>
      <c r="F36" s="7"/>
      <c r="G36" s="7"/>
      <c r="H36" s="7"/>
      <c r="I36" s="7"/>
      <c r="J36" s="7"/>
      <c r="K36" s="16"/>
      <c r="L36" s="16"/>
      <c r="M36" s="16"/>
      <c r="N36" s="16"/>
      <c r="O36" s="16"/>
      <c r="P36" s="7"/>
    </row>
    <row r="37" spans="1:17" s="27" customFormat="1" ht="20.100000000000001" customHeight="1" x14ac:dyDescent="0.25">
      <c r="A37" s="29" t="s">
        <v>34</v>
      </c>
      <c r="B37" s="30">
        <f>+B44</f>
        <v>4500000</v>
      </c>
      <c r="C37" s="30">
        <f>+C38+C44</f>
        <v>4500000</v>
      </c>
      <c r="D37" s="30">
        <f>SUM(D38:D45)</f>
        <v>0</v>
      </c>
      <c r="E37" s="30">
        <f t="shared" ref="E37" si="3">SUM(E38:E45)</f>
        <v>0</v>
      </c>
      <c r="F37" s="30"/>
      <c r="G37" s="30"/>
      <c r="H37" s="30">
        <f t="shared" ref="H37:N37" si="4">SUM(H38:H45)</f>
        <v>0</v>
      </c>
      <c r="I37" s="30">
        <f t="shared" si="4"/>
        <v>0</v>
      </c>
      <c r="J37" s="30">
        <f t="shared" si="4"/>
        <v>0</v>
      </c>
      <c r="K37" s="30"/>
      <c r="L37" s="30"/>
      <c r="M37" s="30">
        <f t="shared" si="4"/>
        <v>0</v>
      </c>
      <c r="N37" s="30">
        <f t="shared" si="4"/>
        <v>0</v>
      </c>
      <c r="O37" s="30"/>
      <c r="P37" s="30">
        <f>SUM(D37:O37)</f>
        <v>0</v>
      </c>
      <c r="Q37" s="31"/>
    </row>
    <row r="38" spans="1:17" ht="15.75" x14ac:dyDescent="0.25">
      <c r="A38" s="4" t="s">
        <v>35</v>
      </c>
      <c r="B38" s="22"/>
      <c r="C38" s="17"/>
      <c r="D38" s="16"/>
      <c r="E38" s="16"/>
      <c r="F38" s="7">
        <v>0</v>
      </c>
      <c r="G38" s="7">
        <v>0</v>
      </c>
      <c r="H38" s="7"/>
      <c r="I38" s="7"/>
      <c r="J38" s="7"/>
      <c r="K38" s="7">
        <v>0</v>
      </c>
      <c r="L38" s="7">
        <v>0</v>
      </c>
      <c r="M38" s="7"/>
      <c r="N38" s="7"/>
      <c r="O38" s="16"/>
      <c r="P38" s="7"/>
    </row>
    <row r="39" spans="1:17" ht="30" x14ac:dyDescent="0.25">
      <c r="A39" s="4" t="s">
        <v>36</v>
      </c>
      <c r="B39" s="16"/>
      <c r="C39" s="16"/>
      <c r="D39" s="16"/>
      <c r="E39" s="16"/>
      <c r="F39" s="7">
        <v>0</v>
      </c>
      <c r="G39" s="7">
        <v>0</v>
      </c>
      <c r="H39" s="7"/>
      <c r="I39" s="7"/>
      <c r="J39" s="7"/>
      <c r="K39" s="7">
        <v>0</v>
      </c>
      <c r="L39" s="7">
        <v>0</v>
      </c>
      <c r="M39" s="7"/>
      <c r="N39" s="7"/>
      <c r="O39" s="16"/>
      <c r="P39" s="7"/>
    </row>
    <row r="40" spans="1:17" ht="30" x14ac:dyDescent="0.25">
      <c r="A40" s="4" t="s">
        <v>37</v>
      </c>
      <c r="B40" s="16"/>
      <c r="C40" s="16"/>
      <c r="D40" s="16"/>
      <c r="E40" s="16"/>
      <c r="F40" s="7">
        <v>0</v>
      </c>
      <c r="G40" s="7">
        <v>0</v>
      </c>
      <c r="H40" s="7"/>
      <c r="I40" s="7"/>
      <c r="J40" s="7"/>
      <c r="K40" s="7">
        <v>0</v>
      </c>
      <c r="L40" s="7">
        <v>0</v>
      </c>
      <c r="M40" s="7"/>
      <c r="N40" s="7"/>
      <c r="O40" s="16"/>
      <c r="P40" s="7"/>
    </row>
    <row r="41" spans="1:17" ht="30" x14ac:dyDescent="0.25">
      <c r="A41" s="4" t="s">
        <v>38</v>
      </c>
      <c r="B41" s="16"/>
      <c r="C41" s="16"/>
      <c r="D41" s="16"/>
      <c r="E41" s="16"/>
      <c r="F41" s="7">
        <v>0</v>
      </c>
      <c r="G41" s="7">
        <v>0</v>
      </c>
      <c r="H41" s="7"/>
      <c r="I41" s="7"/>
      <c r="J41" s="7"/>
      <c r="K41" s="7">
        <v>0</v>
      </c>
      <c r="L41" s="7">
        <v>0</v>
      </c>
      <c r="M41" s="7"/>
      <c r="N41" s="7"/>
      <c r="O41" s="16"/>
      <c r="P41" s="7"/>
    </row>
    <row r="42" spans="1:17" ht="30" x14ac:dyDescent="0.25">
      <c r="A42" s="4" t="s">
        <v>39</v>
      </c>
      <c r="B42" s="16"/>
      <c r="C42" s="16"/>
      <c r="D42" s="16"/>
      <c r="E42" s="16"/>
      <c r="F42" s="7">
        <v>0</v>
      </c>
      <c r="G42" s="7">
        <v>0</v>
      </c>
      <c r="H42" s="7"/>
      <c r="I42" s="7"/>
      <c r="J42" s="7"/>
      <c r="K42" s="7">
        <v>0</v>
      </c>
      <c r="L42" s="7">
        <v>0</v>
      </c>
      <c r="M42" s="7"/>
      <c r="N42" s="7"/>
      <c r="O42" s="16"/>
      <c r="P42" s="7"/>
    </row>
    <row r="43" spans="1:17" ht="15.75" x14ac:dyDescent="0.25">
      <c r="A43" s="4" t="s">
        <v>40</v>
      </c>
      <c r="B43" s="16"/>
      <c r="C43" s="16"/>
      <c r="D43" s="16"/>
      <c r="E43" s="16"/>
      <c r="F43" s="7">
        <v>0</v>
      </c>
      <c r="G43" s="7">
        <v>0</v>
      </c>
      <c r="H43" s="7"/>
      <c r="I43" s="7"/>
      <c r="J43" s="7"/>
      <c r="K43" s="7">
        <v>0</v>
      </c>
      <c r="L43" s="7">
        <v>0</v>
      </c>
      <c r="M43" s="7"/>
      <c r="N43" s="7"/>
      <c r="O43" s="16"/>
      <c r="P43" s="7"/>
    </row>
    <row r="44" spans="1:17" ht="15.75" x14ac:dyDescent="0.25">
      <c r="A44" s="4" t="s">
        <v>41</v>
      </c>
      <c r="B44" s="16">
        <v>4500000</v>
      </c>
      <c r="C44" s="16">
        <v>4500000</v>
      </c>
      <c r="D44" s="16"/>
      <c r="E44" s="16"/>
      <c r="F44" s="7"/>
      <c r="G44" s="7"/>
      <c r="H44" s="7"/>
      <c r="I44" s="7"/>
      <c r="J44" s="7"/>
      <c r="K44" s="17"/>
      <c r="L44" s="17"/>
      <c r="M44" s="17"/>
      <c r="N44" s="17"/>
      <c r="O44" s="16"/>
      <c r="P44" s="7"/>
    </row>
    <row r="45" spans="1:17" ht="30" x14ac:dyDescent="0.25">
      <c r="A45" s="4" t="s">
        <v>42</v>
      </c>
      <c r="B45" s="16"/>
      <c r="C45" s="16"/>
      <c r="D45" s="16"/>
      <c r="E45" s="16"/>
      <c r="F45" s="7">
        <v>0</v>
      </c>
      <c r="G45" s="7">
        <v>0</v>
      </c>
      <c r="H45" s="7"/>
      <c r="I45" s="7"/>
      <c r="J45" s="7"/>
      <c r="K45" s="7">
        <v>0</v>
      </c>
      <c r="L45" s="7">
        <v>0</v>
      </c>
      <c r="M45" s="7"/>
      <c r="N45" s="7"/>
      <c r="O45" s="16"/>
      <c r="P45" s="7"/>
    </row>
    <row r="46" spans="1:17" s="27" customFormat="1" ht="20.100000000000001" customHeight="1" x14ac:dyDescent="0.25">
      <c r="A46" s="29" t="s">
        <v>43</v>
      </c>
      <c r="B46" s="30">
        <v>0</v>
      </c>
      <c r="C46" s="30">
        <v>0</v>
      </c>
      <c r="D46" s="30"/>
      <c r="E46" s="30">
        <f t="shared" ref="E46" si="5">SUM(E47:E52)</f>
        <v>0</v>
      </c>
      <c r="F46" s="30">
        <v>0</v>
      </c>
      <c r="G46" s="30">
        <v>0</v>
      </c>
      <c r="H46" s="30">
        <f t="shared" ref="H46:N46" si="6">SUM(H47:H52)</f>
        <v>0</v>
      </c>
      <c r="I46" s="30">
        <f t="shared" si="6"/>
        <v>0</v>
      </c>
      <c r="J46" s="30">
        <f t="shared" si="6"/>
        <v>0</v>
      </c>
      <c r="K46" s="30">
        <v>0</v>
      </c>
      <c r="L46" s="30">
        <v>0</v>
      </c>
      <c r="M46" s="30">
        <f t="shared" si="6"/>
        <v>0</v>
      </c>
      <c r="N46" s="30">
        <f t="shared" si="6"/>
        <v>0</v>
      </c>
      <c r="O46" s="30"/>
      <c r="P46" s="30"/>
      <c r="Q46" s="31"/>
    </row>
    <row r="47" spans="1:17" ht="15.75" x14ac:dyDescent="0.25">
      <c r="A47" s="4" t="s">
        <v>44</v>
      </c>
      <c r="B47" s="16">
        <v>0</v>
      </c>
      <c r="C47" s="16">
        <v>0</v>
      </c>
      <c r="D47" s="16">
        <f>+'[1]P3 Ejecutado-Devengado'!B47</f>
        <v>0</v>
      </c>
      <c r="E47" s="16"/>
      <c r="F47" s="7">
        <v>0</v>
      </c>
      <c r="G47" s="7">
        <v>0</v>
      </c>
      <c r="H47" s="7"/>
      <c r="I47" s="7"/>
      <c r="J47" s="7"/>
      <c r="K47" s="7">
        <v>0</v>
      </c>
      <c r="L47" s="7">
        <v>0</v>
      </c>
      <c r="M47" s="7"/>
      <c r="N47" s="7"/>
      <c r="O47" s="16"/>
      <c r="P47" s="7"/>
    </row>
    <row r="48" spans="1:17" ht="30" x14ac:dyDescent="0.25">
      <c r="A48" s="4" t="s">
        <v>45</v>
      </c>
      <c r="B48" s="16">
        <v>0</v>
      </c>
      <c r="C48" s="16">
        <v>0</v>
      </c>
      <c r="D48" s="16">
        <f>+'[1]P3 Ejecutado-Devengado'!B48</f>
        <v>0</v>
      </c>
      <c r="E48" s="16"/>
      <c r="F48" s="7">
        <v>0</v>
      </c>
      <c r="G48" s="7">
        <v>0</v>
      </c>
      <c r="H48" s="7"/>
      <c r="I48" s="7"/>
      <c r="J48" s="7"/>
      <c r="K48" s="7">
        <v>0</v>
      </c>
      <c r="L48" s="7">
        <v>0</v>
      </c>
      <c r="M48" s="7"/>
      <c r="N48" s="7"/>
      <c r="O48" s="16"/>
      <c r="P48" s="7"/>
    </row>
    <row r="49" spans="1:17" ht="30" x14ac:dyDescent="0.25">
      <c r="A49" s="4" t="s">
        <v>46</v>
      </c>
      <c r="B49" s="16">
        <v>0</v>
      </c>
      <c r="C49" s="16">
        <v>0</v>
      </c>
      <c r="D49" s="16">
        <f>+'[1]P3 Ejecutado-Devengado'!B49</f>
        <v>0</v>
      </c>
      <c r="E49" s="16"/>
      <c r="F49" s="7">
        <v>0</v>
      </c>
      <c r="G49" s="7">
        <v>0</v>
      </c>
      <c r="H49" s="7"/>
      <c r="I49" s="7"/>
      <c r="J49" s="7"/>
      <c r="K49" s="7">
        <v>0</v>
      </c>
      <c r="L49" s="7">
        <v>0</v>
      </c>
      <c r="M49" s="7"/>
      <c r="N49" s="7"/>
      <c r="O49" s="16"/>
      <c r="P49" s="7"/>
    </row>
    <row r="50" spans="1:17" ht="30" x14ac:dyDescent="0.25">
      <c r="A50" s="4" t="s">
        <v>47</v>
      </c>
      <c r="B50" s="16">
        <v>0</v>
      </c>
      <c r="C50" s="16">
        <v>0</v>
      </c>
      <c r="D50" s="16">
        <f>+'[1]P3 Ejecutado-Devengado'!B50</f>
        <v>0</v>
      </c>
      <c r="E50" s="16"/>
      <c r="F50" s="7">
        <v>0</v>
      </c>
      <c r="G50" s="7">
        <v>0</v>
      </c>
      <c r="H50" s="7"/>
      <c r="I50" s="7"/>
      <c r="J50" s="7"/>
      <c r="K50" s="7">
        <v>0</v>
      </c>
      <c r="L50" s="7">
        <v>0</v>
      </c>
      <c r="M50" s="7"/>
      <c r="N50" s="7"/>
      <c r="O50" s="16"/>
      <c r="P50" s="7"/>
    </row>
    <row r="51" spans="1:17" ht="15.75" x14ac:dyDescent="0.25">
      <c r="A51" s="4" t="s">
        <v>48</v>
      </c>
      <c r="B51" s="16">
        <v>0</v>
      </c>
      <c r="C51" s="16">
        <v>0</v>
      </c>
      <c r="D51" s="16"/>
      <c r="E51" s="16"/>
      <c r="F51" s="7">
        <v>0</v>
      </c>
      <c r="G51" s="7">
        <v>0</v>
      </c>
      <c r="H51" s="7"/>
      <c r="I51" s="7"/>
      <c r="J51" s="7"/>
      <c r="K51" s="7">
        <v>0</v>
      </c>
      <c r="L51" s="7">
        <v>0</v>
      </c>
      <c r="M51" s="7"/>
      <c r="N51" s="7"/>
      <c r="O51" s="16"/>
      <c r="P51" s="7"/>
    </row>
    <row r="52" spans="1:17" ht="30" x14ac:dyDescent="0.25">
      <c r="A52" s="4" t="s">
        <v>49</v>
      </c>
      <c r="B52" s="16">
        <v>0</v>
      </c>
      <c r="C52" s="16">
        <v>0</v>
      </c>
      <c r="D52" s="16">
        <f>+'[1]P3 Ejecutado-Devengado'!B52</f>
        <v>0</v>
      </c>
      <c r="E52" s="16"/>
      <c r="F52" s="7">
        <v>0</v>
      </c>
      <c r="G52" s="7">
        <v>0</v>
      </c>
      <c r="H52" s="7"/>
      <c r="I52" s="7"/>
      <c r="J52" s="7"/>
      <c r="K52" s="7">
        <v>0</v>
      </c>
      <c r="L52" s="7">
        <v>0</v>
      </c>
      <c r="M52" s="7"/>
      <c r="N52" s="7"/>
      <c r="O52" s="16"/>
      <c r="P52" s="7"/>
    </row>
    <row r="53" spans="1:17" s="27" customFormat="1" ht="20.100000000000001" customHeight="1" x14ac:dyDescent="0.25">
      <c r="A53" s="29" t="s">
        <v>50</v>
      </c>
      <c r="B53" s="30">
        <f>+B54+B55+B58+B59+B61</f>
        <v>1000000</v>
      </c>
      <c r="C53" s="30">
        <f>+C54+C55+C58+C59+C61+C57+C62</f>
        <v>1000000</v>
      </c>
      <c r="D53" s="30">
        <f>SUM(D54:D62)</f>
        <v>0</v>
      </c>
      <c r="E53" s="30">
        <f t="shared" ref="E53" si="7">SUM(E54:E62)</f>
        <v>0</v>
      </c>
      <c r="F53" s="30">
        <v>0</v>
      </c>
      <c r="G53" s="30">
        <v>0</v>
      </c>
      <c r="H53" s="30">
        <f t="shared" ref="H53:N53" si="8">SUM(H54:H62)</f>
        <v>0</v>
      </c>
      <c r="I53" s="30">
        <f t="shared" si="8"/>
        <v>0</v>
      </c>
      <c r="J53" s="30">
        <f t="shared" si="8"/>
        <v>0</v>
      </c>
      <c r="K53" s="30"/>
      <c r="L53" s="30"/>
      <c r="M53" s="30">
        <f t="shared" si="8"/>
        <v>0</v>
      </c>
      <c r="N53" s="30">
        <f t="shared" si="8"/>
        <v>0</v>
      </c>
      <c r="O53" s="30"/>
      <c r="P53" s="30">
        <f>SUM(D53:O53)</f>
        <v>0</v>
      </c>
      <c r="Q53" s="31"/>
    </row>
    <row r="54" spans="1:17" ht="15.75" x14ac:dyDescent="0.25">
      <c r="A54" s="4" t="s">
        <v>51</v>
      </c>
      <c r="B54" s="16">
        <v>1000000</v>
      </c>
      <c r="C54" s="16">
        <v>1000000</v>
      </c>
      <c r="D54" s="16"/>
      <c r="E54" s="16"/>
      <c r="F54" s="7">
        <v>0</v>
      </c>
      <c r="G54" s="7">
        <v>0</v>
      </c>
      <c r="H54" s="7"/>
      <c r="I54" s="7"/>
      <c r="J54" s="7"/>
      <c r="K54" s="16">
        <v>0</v>
      </c>
      <c r="L54" s="16">
        <v>0</v>
      </c>
      <c r="M54" s="16"/>
      <c r="N54" s="16"/>
      <c r="O54" s="16"/>
      <c r="P54" s="7"/>
    </row>
    <row r="55" spans="1:17" ht="30.75" x14ac:dyDescent="0.3">
      <c r="A55" s="4" t="s">
        <v>52</v>
      </c>
      <c r="B55" s="16"/>
      <c r="C55" s="43"/>
      <c r="D55" s="16"/>
      <c r="E55" s="16"/>
      <c r="F55" s="7">
        <v>0</v>
      </c>
      <c r="G55" s="7"/>
      <c r="H55" s="7"/>
      <c r="I55" s="7"/>
      <c r="J55" s="7"/>
      <c r="K55" s="16"/>
      <c r="L55" s="16"/>
      <c r="M55" s="16"/>
      <c r="N55" s="16"/>
      <c r="O55" s="16"/>
      <c r="P55" s="7"/>
    </row>
    <row r="56" spans="1:17" ht="17.25" x14ac:dyDescent="0.3">
      <c r="A56" s="4" t="s">
        <v>53</v>
      </c>
      <c r="B56" s="16"/>
      <c r="C56" s="43"/>
      <c r="D56" s="16"/>
      <c r="E56" s="16"/>
      <c r="F56" s="7">
        <v>0</v>
      </c>
      <c r="G56" s="7"/>
      <c r="H56" s="7"/>
      <c r="I56" s="7"/>
      <c r="J56" s="7"/>
      <c r="K56" s="16"/>
      <c r="L56" s="16"/>
      <c r="M56" s="16"/>
      <c r="N56" s="16"/>
      <c r="O56" s="16"/>
      <c r="P56" s="7"/>
    </row>
    <row r="57" spans="1:17" ht="17.25" x14ac:dyDescent="0.3">
      <c r="A57" s="4" t="s">
        <v>54</v>
      </c>
      <c r="B57" s="16"/>
      <c r="C57" s="43"/>
      <c r="D57" s="16"/>
      <c r="E57" s="16"/>
      <c r="F57" s="7">
        <v>0</v>
      </c>
      <c r="G57" s="7"/>
      <c r="H57" s="7"/>
      <c r="I57" s="7"/>
      <c r="J57" s="7"/>
      <c r="K57" s="16"/>
      <c r="L57" s="16"/>
      <c r="M57" s="16"/>
      <c r="N57" s="16"/>
      <c r="O57" s="16"/>
      <c r="P57" s="7"/>
    </row>
    <row r="58" spans="1:17" ht="17.25" x14ac:dyDescent="0.3">
      <c r="A58" s="4" t="s">
        <v>55</v>
      </c>
      <c r="B58" s="16"/>
      <c r="C58" s="43"/>
      <c r="D58" s="16"/>
      <c r="E58" s="16"/>
      <c r="F58" s="7">
        <v>0</v>
      </c>
      <c r="G58" s="7"/>
      <c r="H58" s="7"/>
      <c r="I58" s="7"/>
      <c r="J58" s="7"/>
      <c r="K58" s="16"/>
      <c r="L58" s="16"/>
      <c r="M58" s="16"/>
      <c r="N58" s="16"/>
      <c r="O58" s="16"/>
      <c r="P58" s="7"/>
    </row>
    <row r="59" spans="1:17" ht="17.25" x14ac:dyDescent="0.3">
      <c r="A59" s="4" t="s">
        <v>56</v>
      </c>
      <c r="B59" s="16"/>
      <c r="C59" s="43"/>
      <c r="D59" s="16"/>
      <c r="E59" s="16"/>
      <c r="F59" s="7">
        <v>0</v>
      </c>
      <c r="G59" s="7"/>
      <c r="H59" s="7"/>
      <c r="I59" s="7"/>
      <c r="J59" s="7"/>
      <c r="K59" s="16"/>
      <c r="L59" s="16"/>
      <c r="M59" s="16"/>
      <c r="N59" s="16"/>
      <c r="O59" s="16"/>
      <c r="P59" s="7"/>
    </row>
    <row r="60" spans="1:17" ht="17.25" x14ac:dyDescent="0.3">
      <c r="A60" s="4" t="s">
        <v>57</v>
      </c>
      <c r="B60" s="16"/>
      <c r="C60" s="43"/>
      <c r="D60" s="16"/>
      <c r="E60" s="16"/>
      <c r="F60" s="7">
        <v>0</v>
      </c>
      <c r="G60" s="7"/>
      <c r="H60" s="7"/>
      <c r="I60" s="7"/>
      <c r="J60" s="7"/>
      <c r="K60" s="16"/>
      <c r="L60" s="16"/>
      <c r="M60" s="16"/>
      <c r="N60" s="16"/>
      <c r="O60" s="16"/>
      <c r="P60" s="7"/>
    </row>
    <row r="61" spans="1:17" ht="17.25" x14ac:dyDescent="0.3">
      <c r="A61" s="4" t="s">
        <v>58</v>
      </c>
      <c r="B61" s="16"/>
      <c r="C61" s="43"/>
      <c r="D61" s="16"/>
      <c r="E61" s="16"/>
      <c r="F61" s="7">
        <v>0</v>
      </c>
      <c r="G61" s="7"/>
      <c r="H61" s="7"/>
      <c r="I61" s="7"/>
      <c r="J61" s="7"/>
      <c r="K61" s="16"/>
      <c r="L61" s="16"/>
      <c r="M61" s="16"/>
      <c r="N61" s="16"/>
      <c r="O61" s="16"/>
      <c r="P61" s="7"/>
    </row>
    <row r="62" spans="1:17" ht="30.75" x14ac:dyDescent="0.3">
      <c r="A62" s="4" t="s">
        <v>59</v>
      </c>
      <c r="B62" s="16"/>
      <c r="C62" s="43"/>
      <c r="D62" s="16"/>
      <c r="E62" s="16"/>
      <c r="F62" s="7">
        <v>0</v>
      </c>
      <c r="G62" s="7"/>
      <c r="H62" s="7"/>
      <c r="I62" s="7"/>
      <c r="J62" s="7"/>
      <c r="K62" s="16"/>
      <c r="L62" s="16"/>
      <c r="M62" s="16"/>
      <c r="N62" s="16"/>
      <c r="O62" s="16"/>
      <c r="P62" s="7"/>
    </row>
    <row r="63" spans="1:17" s="27" customFormat="1" ht="20.100000000000001" customHeight="1" x14ac:dyDescent="0.25">
      <c r="A63" s="29" t="s">
        <v>60</v>
      </c>
      <c r="B63" s="30">
        <f>+B64</f>
        <v>0</v>
      </c>
      <c r="C63" s="30">
        <f>+C64+C65</f>
        <v>0</v>
      </c>
      <c r="D63" s="30">
        <f>SUM(D64:D67)</f>
        <v>0</v>
      </c>
      <c r="E63" s="30">
        <f t="shared" ref="E63" si="9">SUM(E64:E67)</f>
        <v>0</v>
      </c>
      <c r="F63" s="30"/>
      <c r="G63" s="30"/>
      <c r="H63" s="30">
        <f t="shared" ref="H63:N63" si="10">SUM(H64:H67)</f>
        <v>0</v>
      </c>
      <c r="I63" s="30">
        <f t="shared" si="10"/>
        <v>0</v>
      </c>
      <c r="J63" s="30">
        <f t="shared" si="10"/>
        <v>0</v>
      </c>
      <c r="K63" s="30"/>
      <c r="L63" s="30"/>
      <c r="M63" s="30">
        <f t="shared" si="10"/>
        <v>0</v>
      </c>
      <c r="N63" s="30">
        <f t="shared" si="10"/>
        <v>0</v>
      </c>
      <c r="O63" s="30"/>
      <c r="P63" s="30">
        <f>SUM(D63:O63)</f>
        <v>0</v>
      </c>
      <c r="Q63" s="31"/>
    </row>
    <row r="64" spans="1:17" ht="15.75" x14ac:dyDescent="0.25">
      <c r="A64" s="4" t="s">
        <v>61</v>
      </c>
      <c r="B64" s="16">
        <v>0</v>
      </c>
      <c r="C64" s="16"/>
      <c r="D64" s="16"/>
      <c r="E64" s="16"/>
      <c r="F64" s="7"/>
      <c r="G64" s="7"/>
      <c r="H64" s="7"/>
      <c r="I64" s="7"/>
      <c r="J64" s="7"/>
      <c r="K64" s="7"/>
      <c r="L64" s="7"/>
      <c r="M64" s="7"/>
      <c r="N64" s="7"/>
      <c r="O64" s="16"/>
      <c r="P64" s="7"/>
    </row>
    <row r="65" spans="1:17" ht="15.75" x14ac:dyDescent="0.25">
      <c r="A65" s="4" t="s">
        <v>62</v>
      </c>
      <c r="B65" s="16">
        <v>0</v>
      </c>
      <c r="C65" s="16"/>
      <c r="D65" s="16"/>
      <c r="E65" s="16"/>
      <c r="F65" s="7"/>
      <c r="G65" s="7"/>
      <c r="H65" s="7"/>
      <c r="I65" s="7"/>
      <c r="J65" s="7"/>
      <c r="K65" s="16"/>
      <c r="L65" s="16"/>
      <c r="M65" s="16"/>
      <c r="N65" s="16"/>
      <c r="O65" s="16"/>
      <c r="P65" s="7"/>
    </row>
    <row r="66" spans="1:17" ht="15.75" x14ac:dyDescent="0.25">
      <c r="A66" s="4" t="s">
        <v>63</v>
      </c>
      <c r="B66" s="16">
        <v>0</v>
      </c>
      <c r="C66" s="16">
        <v>0</v>
      </c>
      <c r="D66" s="16"/>
      <c r="E66" s="16"/>
      <c r="F66" s="7"/>
      <c r="G66" s="7"/>
      <c r="H66" s="7"/>
      <c r="I66" s="7"/>
      <c r="J66" s="7"/>
      <c r="K66" s="7"/>
      <c r="L66" s="7"/>
      <c r="M66" s="7"/>
      <c r="N66" s="7"/>
      <c r="O66" s="16"/>
      <c r="P66" s="7"/>
    </row>
    <row r="67" spans="1:17" ht="30" x14ac:dyDescent="0.25">
      <c r="A67" s="4" t="s">
        <v>64</v>
      </c>
      <c r="B67" s="16">
        <v>0</v>
      </c>
      <c r="C67" s="16">
        <v>0</v>
      </c>
      <c r="D67" s="16"/>
      <c r="E67" s="16"/>
      <c r="F67" s="7"/>
      <c r="G67" s="7"/>
      <c r="H67" s="7"/>
      <c r="I67" s="7"/>
      <c r="J67" s="7"/>
      <c r="K67" s="7"/>
      <c r="L67" s="7"/>
      <c r="M67" s="7"/>
      <c r="N67" s="7"/>
      <c r="O67" s="16"/>
      <c r="P67" s="7"/>
    </row>
    <row r="68" spans="1:17" s="27" customFormat="1" ht="20.100000000000001" customHeight="1" x14ac:dyDescent="0.25">
      <c r="A68" s="29" t="s">
        <v>65</v>
      </c>
      <c r="B68" s="30">
        <v>0</v>
      </c>
      <c r="C68" s="30">
        <v>0</v>
      </c>
      <c r="D68" s="30">
        <f>SUM(D69:D70)</f>
        <v>0</v>
      </c>
      <c r="E68" s="30">
        <f t="shared" ref="E68" si="11">SUM(E69:E70)</f>
        <v>0</v>
      </c>
      <c r="F68" s="30">
        <v>0</v>
      </c>
      <c r="G68" s="30">
        <v>0</v>
      </c>
      <c r="H68" s="30">
        <f t="shared" ref="H68:N68" si="12">SUM(H69:H70)</f>
        <v>0</v>
      </c>
      <c r="I68" s="30">
        <f t="shared" si="12"/>
        <v>0</v>
      </c>
      <c r="J68" s="30">
        <f t="shared" si="12"/>
        <v>0</v>
      </c>
      <c r="K68" s="30">
        <v>0</v>
      </c>
      <c r="L68" s="30">
        <v>0</v>
      </c>
      <c r="M68" s="30">
        <f t="shared" si="12"/>
        <v>0</v>
      </c>
      <c r="N68" s="30">
        <f t="shared" si="12"/>
        <v>0</v>
      </c>
      <c r="O68" s="30"/>
      <c r="P68" s="30">
        <f>SUM(D68:N68)</f>
        <v>0</v>
      </c>
      <c r="Q68" s="31"/>
    </row>
    <row r="69" spans="1:17" ht="15.75" x14ac:dyDescent="0.25">
      <c r="A69" s="4" t="s">
        <v>66</v>
      </c>
      <c r="B69" s="16">
        <v>0</v>
      </c>
      <c r="C69" s="16">
        <v>0</v>
      </c>
      <c r="D69" s="16"/>
      <c r="E69" s="16"/>
      <c r="F69" s="7">
        <v>0</v>
      </c>
      <c r="G69" s="7">
        <v>0</v>
      </c>
      <c r="H69" s="7"/>
      <c r="I69" s="7"/>
      <c r="J69" s="7"/>
      <c r="K69" s="7">
        <v>0</v>
      </c>
      <c r="L69" s="7">
        <v>0</v>
      </c>
      <c r="M69" s="7"/>
      <c r="N69" s="7"/>
      <c r="O69" s="16"/>
      <c r="P69" s="7"/>
    </row>
    <row r="70" spans="1:17" ht="30" x14ac:dyDescent="0.25">
      <c r="A70" s="4" t="s">
        <v>67</v>
      </c>
      <c r="B70" s="16">
        <v>0</v>
      </c>
      <c r="C70" s="16">
        <v>0</v>
      </c>
      <c r="D70" s="16"/>
      <c r="E70" s="16"/>
      <c r="F70" s="7">
        <v>0</v>
      </c>
      <c r="G70" s="7">
        <v>0</v>
      </c>
      <c r="H70" s="7"/>
      <c r="I70" s="7"/>
      <c r="J70" s="7"/>
      <c r="K70" s="7">
        <v>0</v>
      </c>
      <c r="L70" s="7">
        <v>0</v>
      </c>
      <c r="M70" s="7"/>
      <c r="N70" s="7"/>
      <c r="O70" s="16"/>
      <c r="P70" s="7"/>
    </row>
    <row r="71" spans="1:17" s="27" customFormat="1" ht="20.100000000000001" customHeight="1" x14ac:dyDescent="0.25">
      <c r="A71" s="29" t="s">
        <v>68</v>
      </c>
      <c r="B71" s="30">
        <v>0</v>
      </c>
      <c r="C71" s="30">
        <v>0</v>
      </c>
      <c r="D71" s="30"/>
      <c r="E71" s="30">
        <f t="shared" ref="E71" si="13">SUM(E72:E74)</f>
        <v>0</v>
      </c>
      <c r="F71" s="30">
        <v>0</v>
      </c>
      <c r="G71" s="30">
        <v>0</v>
      </c>
      <c r="H71" s="30">
        <f t="shared" ref="H71:N71" si="14">SUM(H72:H74)</f>
        <v>0</v>
      </c>
      <c r="I71" s="30">
        <f t="shared" si="14"/>
        <v>0</v>
      </c>
      <c r="J71" s="30">
        <f t="shared" si="14"/>
        <v>0</v>
      </c>
      <c r="K71" s="30">
        <v>0</v>
      </c>
      <c r="L71" s="30">
        <v>0</v>
      </c>
      <c r="M71" s="30">
        <f t="shared" si="14"/>
        <v>0</v>
      </c>
      <c r="N71" s="30">
        <f t="shared" si="14"/>
        <v>0</v>
      </c>
      <c r="O71" s="30"/>
      <c r="P71" s="30">
        <f>SUM(D71:N71)</f>
        <v>0</v>
      </c>
      <c r="Q71" s="31"/>
    </row>
    <row r="72" spans="1:17" ht="15.75" x14ac:dyDescent="0.25">
      <c r="A72" s="4" t="s">
        <v>69</v>
      </c>
      <c r="B72" s="16">
        <v>0</v>
      </c>
      <c r="C72" s="16">
        <v>0</v>
      </c>
      <c r="D72" s="16"/>
      <c r="E72" s="16"/>
      <c r="F72" s="7">
        <v>0</v>
      </c>
      <c r="G72" s="7">
        <v>0</v>
      </c>
      <c r="H72" s="7"/>
      <c r="I72" s="7"/>
      <c r="J72" s="7"/>
      <c r="K72" s="7">
        <v>0</v>
      </c>
      <c r="L72" s="7">
        <v>0</v>
      </c>
      <c r="M72" s="7"/>
      <c r="N72" s="7"/>
      <c r="O72" s="16"/>
      <c r="P72" s="7"/>
    </row>
    <row r="73" spans="1:17" ht="15.75" x14ac:dyDescent="0.25">
      <c r="A73" s="4" t="s">
        <v>70</v>
      </c>
      <c r="B73" s="16">
        <v>0</v>
      </c>
      <c r="C73" s="16">
        <v>0</v>
      </c>
      <c r="D73" s="16"/>
      <c r="E73" s="16"/>
      <c r="F73" s="7">
        <v>0</v>
      </c>
      <c r="G73" s="7">
        <v>0</v>
      </c>
      <c r="H73" s="7"/>
      <c r="I73" s="7"/>
      <c r="J73" s="7"/>
      <c r="K73" s="7">
        <v>0</v>
      </c>
      <c r="L73" s="7">
        <v>0</v>
      </c>
      <c r="M73" s="7"/>
      <c r="N73" s="7"/>
      <c r="O73" s="16"/>
      <c r="P73" s="7"/>
    </row>
    <row r="74" spans="1:17" ht="30" x14ac:dyDescent="0.25">
      <c r="A74" s="4" t="s">
        <v>71</v>
      </c>
      <c r="B74" s="16">
        <v>0</v>
      </c>
      <c r="C74" s="16">
        <v>0</v>
      </c>
      <c r="D74" s="16"/>
      <c r="E74" s="16"/>
      <c r="F74" s="7">
        <v>0</v>
      </c>
      <c r="G74" s="7">
        <v>0</v>
      </c>
      <c r="H74" s="7"/>
      <c r="I74" s="7"/>
      <c r="J74" s="7"/>
      <c r="K74" s="7">
        <v>0</v>
      </c>
      <c r="L74" s="7">
        <v>0</v>
      </c>
      <c r="M74" s="7"/>
      <c r="N74" s="7"/>
      <c r="O74" s="16"/>
      <c r="P74" s="7"/>
    </row>
    <row r="75" spans="1:17" s="27" customFormat="1" ht="20.100000000000001" customHeight="1" x14ac:dyDescent="0.25">
      <c r="A75" s="29" t="s">
        <v>72</v>
      </c>
      <c r="B75" s="30">
        <v>0</v>
      </c>
      <c r="C75" s="30"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s="27" customFormat="1" ht="20.100000000000001" customHeight="1" x14ac:dyDescent="0.25">
      <c r="A76" s="29" t="s">
        <v>73</v>
      </c>
      <c r="B76" s="44">
        <v>0</v>
      </c>
      <c r="C76" s="44">
        <v>0</v>
      </c>
      <c r="D76" s="30"/>
      <c r="E76" s="30"/>
      <c r="F76" s="30">
        <v>0</v>
      </c>
      <c r="G76" s="30">
        <v>0</v>
      </c>
      <c r="H76" s="30">
        <f t="shared" ref="H76:N76" si="15">SUM(H77:H78)</f>
        <v>0</v>
      </c>
      <c r="I76" s="30">
        <f t="shared" si="15"/>
        <v>0</v>
      </c>
      <c r="J76" s="30">
        <f t="shared" si="15"/>
        <v>0</v>
      </c>
      <c r="K76" s="30">
        <v>0</v>
      </c>
      <c r="L76" s="30">
        <v>0</v>
      </c>
      <c r="M76" s="30">
        <f t="shared" si="15"/>
        <v>0</v>
      </c>
      <c r="N76" s="30">
        <f t="shared" si="15"/>
        <v>0</v>
      </c>
      <c r="O76" s="30"/>
      <c r="P76" s="30">
        <f>SUM(D76:N76)</f>
        <v>0</v>
      </c>
      <c r="Q76" s="31"/>
    </row>
    <row r="77" spans="1:17" ht="15.75" x14ac:dyDescent="0.25">
      <c r="A77" s="4" t="s">
        <v>74</v>
      </c>
      <c r="B77" s="16">
        <v>0</v>
      </c>
      <c r="C77" s="16">
        <v>0</v>
      </c>
      <c r="D77" s="16"/>
      <c r="E77" s="16"/>
      <c r="F77" s="7">
        <v>0</v>
      </c>
      <c r="G77" s="7">
        <v>0</v>
      </c>
      <c r="H77" s="7"/>
      <c r="I77" s="7"/>
      <c r="J77" s="7"/>
      <c r="K77" s="7">
        <v>0</v>
      </c>
      <c r="L77" s="7">
        <v>0</v>
      </c>
      <c r="M77" s="7"/>
      <c r="N77" s="7"/>
      <c r="O77" s="16"/>
      <c r="P77" s="7"/>
    </row>
    <row r="78" spans="1:17" ht="15.75" x14ac:dyDescent="0.25">
      <c r="A78" s="4" t="s">
        <v>75</v>
      </c>
      <c r="B78" s="16">
        <v>0</v>
      </c>
      <c r="C78" s="16">
        <v>0</v>
      </c>
      <c r="D78" s="16"/>
      <c r="E78" s="16"/>
      <c r="F78" s="7">
        <v>0</v>
      </c>
      <c r="G78" s="7">
        <v>0</v>
      </c>
      <c r="H78" s="7"/>
      <c r="I78" s="7"/>
      <c r="J78" s="7"/>
      <c r="K78" s="7">
        <v>0</v>
      </c>
      <c r="L78" s="7">
        <v>0</v>
      </c>
      <c r="M78" s="7"/>
      <c r="N78" s="7"/>
      <c r="O78" s="16"/>
      <c r="P78" s="7"/>
    </row>
    <row r="79" spans="1:17" s="27" customFormat="1" ht="20.100000000000001" customHeight="1" x14ac:dyDescent="0.25">
      <c r="A79" s="29" t="s">
        <v>76</v>
      </c>
      <c r="B79" s="30">
        <v>0</v>
      </c>
      <c r="C79" s="30">
        <v>0</v>
      </c>
      <c r="D79" s="30"/>
      <c r="E79" s="30"/>
      <c r="F79" s="30">
        <v>0</v>
      </c>
      <c r="G79" s="30">
        <v>0</v>
      </c>
      <c r="H79" s="30">
        <f t="shared" ref="H79:N79" si="16">SUM(H80:H81)</f>
        <v>0</v>
      </c>
      <c r="I79" s="30">
        <f t="shared" si="16"/>
        <v>0</v>
      </c>
      <c r="J79" s="30">
        <f t="shared" si="16"/>
        <v>0</v>
      </c>
      <c r="K79" s="30">
        <v>0</v>
      </c>
      <c r="L79" s="30">
        <v>0</v>
      </c>
      <c r="M79" s="30">
        <f t="shared" si="16"/>
        <v>0</v>
      </c>
      <c r="N79" s="30">
        <f t="shared" si="16"/>
        <v>0</v>
      </c>
      <c r="O79" s="30"/>
      <c r="P79" s="30">
        <f>SUM(D79:N79)</f>
        <v>0</v>
      </c>
      <c r="Q79" s="31"/>
    </row>
    <row r="80" spans="1:17" ht="15.75" x14ac:dyDescent="0.25">
      <c r="A80" s="4" t="s">
        <v>77</v>
      </c>
      <c r="B80" s="16">
        <v>0</v>
      </c>
      <c r="C80" s="16">
        <v>0</v>
      </c>
      <c r="D80" s="16"/>
      <c r="E80" s="16"/>
      <c r="F80" s="7">
        <v>0</v>
      </c>
      <c r="G80" s="7">
        <v>0</v>
      </c>
      <c r="H80" s="7"/>
      <c r="I80" s="7"/>
      <c r="J80" s="7"/>
      <c r="K80" s="7">
        <v>0</v>
      </c>
      <c r="L80" s="7">
        <v>0</v>
      </c>
      <c r="M80" s="7"/>
      <c r="N80" s="7"/>
      <c r="O80" s="16"/>
      <c r="P80" s="7"/>
    </row>
    <row r="81" spans="1:17" ht="15.75" x14ac:dyDescent="0.25">
      <c r="A81" s="4" t="s">
        <v>78</v>
      </c>
      <c r="B81" s="16">
        <v>0</v>
      </c>
      <c r="C81" s="16">
        <v>0</v>
      </c>
      <c r="D81" s="16"/>
      <c r="E81" s="16"/>
      <c r="F81" s="7">
        <v>0</v>
      </c>
      <c r="G81" s="7">
        <v>0</v>
      </c>
      <c r="H81" s="7"/>
      <c r="I81" s="7"/>
      <c r="J81" s="7"/>
      <c r="K81" s="7">
        <v>0</v>
      </c>
      <c r="L81" s="7">
        <v>0</v>
      </c>
      <c r="M81" s="7"/>
      <c r="N81" s="7"/>
      <c r="O81" s="16"/>
      <c r="P81" s="7"/>
    </row>
    <row r="82" spans="1:17" s="27" customFormat="1" ht="20.100000000000001" customHeight="1" x14ac:dyDescent="0.25">
      <c r="A82" s="29" t="s">
        <v>79</v>
      </c>
      <c r="B82" s="30">
        <v>0</v>
      </c>
      <c r="C82" s="30">
        <v>0</v>
      </c>
      <c r="D82" s="30"/>
      <c r="E82" s="30"/>
      <c r="F82" s="30">
        <v>0</v>
      </c>
      <c r="G82" s="30">
        <v>0</v>
      </c>
      <c r="H82" s="30">
        <f t="shared" ref="H82:N82" si="17">SUM(H83)</f>
        <v>0</v>
      </c>
      <c r="I82" s="30">
        <f t="shared" si="17"/>
        <v>0</v>
      </c>
      <c r="J82" s="30">
        <f t="shared" si="17"/>
        <v>0</v>
      </c>
      <c r="K82" s="30">
        <v>0</v>
      </c>
      <c r="L82" s="30">
        <v>0</v>
      </c>
      <c r="M82" s="30">
        <f t="shared" si="17"/>
        <v>0</v>
      </c>
      <c r="N82" s="30">
        <f t="shared" si="17"/>
        <v>0</v>
      </c>
      <c r="O82" s="30"/>
      <c r="P82" s="30">
        <f>SUM(D82:N82)</f>
        <v>0</v>
      </c>
      <c r="Q82" s="31"/>
    </row>
    <row r="83" spans="1:17" ht="15.75" x14ac:dyDescent="0.25">
      <c r="A83" s="4" t="s">
        <v>80</v>
      </c>
      <c r="B83" s="16">
        <v>0</v>
      </c>
      <c r="C83" s="16">
        <v>0</v>
      </c>
      <c r="D83" s="16"/>
      <c r="E83" s="16"/>
      <c r="F83" s="7">
        <v>0</v>
      </c>
      <c r="G83" s="7">
        <v>0</v>
      </c>
      <c r="H83" s="7"/>
      <c r="I83" s="7"/>
      <c r="J83" s="7"/>
      <c r="K83" s="7">
        <v>0</v>
      </c>
      <c r="L83" s="7">
        <v>0</v>
      </c>
      <c r="M83" s="7"/>
      <c r="N83" s="7"/>
      <c r="O83" s="16"/>
      <c r="P83" s="7"/>
    </row>
    <row r="84" spans="1:17" x14ac:dyDescent="0.25">
      <c r="A84" s="10" t="s">
        <v>107</v>
      </c>
      <c r="B84" s="51">
        <f>+B11+B17+B27+B37+B53</f>
        <v>217317150</v>
      </c>
      <c r="C84" s="51">
        <f>+C11+C17+C27+C37+C53</f>
        <v>217317150</v>
      </c>
      <c r="D84" s="23">
        <f>+D11+D17+D27</f>
        <v>10140736.229999999</v>
      </c>
      <c r="E84" s="23">
        <f t="shared" ref="E84" si="18">+E11+E17+E27</f>
        <v>10684896.870000001</v>
      </c>
      <c r="F84" s="23">
        <f>+F11+F17+F27+F37+F63</f>
        <v>0</v>
      </c>
      <c r="G84" s="23">
        <f>+G11+G17+G27+G37+G63</f>
        <v>0</v>
      </c>
      <c r="H84" s="23">
        <f>+H11+H17+H27+H37+H53</f>
        <v>0</v>
      </c>
      <c r="I84" s="20">
        <f>+I11+I17+I27</f>
        <v>0</v>
      </c>
      <c r="J84" s="20">
        <f>+J11+J17+J27+J37+J53+J63</f>
        <v>0</v>
      </c>
      <c r="K84" s="20">
        <f>+K11+K17+K27+K37+K53+K63</f>
        <v>0</v>
      </c>
      <c r="L84" s="20">
        <f>+L11+L17+L27+L37+L53+L63</f>
        <v>0</v>
      </c>
      <c r="M84" s="20">
        <f>+M11+M17+M27+M37+M53+M63</f>
        <v>0</v>
      </c>
      <c r="N84" s="20">
        <f>+N11+N17+N27+N37+N53+N63</f>
        <v>0</v>
      </c>
      <c r="O84" s="20">
        <f>+O11+O17+O27+O53</f>
        <v>0</v>
      </c>
      <c r="P84" s="23">
        <f>+P11+P17+P27+P37+P63+P53</f>
        <v>20825633.100000001</v>
      </c>
    </row>
    <row r="85" spans="1:17" x14ac:dyDescent="0.25">
      <c r="A85" s="9" t="s">
        <v>82</v>
      </c>
      <c r="B85" s="9"/>
      <c r="C85" s="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>
        <f>+P9-P84</f>
        <v>12607772.899999999</v>
      </c>
    </row>
    <row r="86" spans="1:17" ht="15.75" customHeight="1" x14ac:dyDescent="0.25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7" ht="15.75" customHeight="1" x14ac:dyDescent="0.25"/>
    <row r="88" spans="1:17" ht="15.75" customHeight="1" x14ac:dyDescent="0.25"/>
    <row r="89" spans="1:17" ht="15.75" customHeight="1" x14ac:dyDescent="0.25"/>
    <row r="90" spans="1:17" ht="15.75" customHeight="1" x14ac:dyDescent="0.25"/>
    <row r="91" spans="1:17" ht="15.75" customHeight="1" x14ac:dyDescent="0.25"/>
    <row r="92" spans="1:17" ht="15.75" customHeight="1" x14ac:dyDescent="0.25">
      <c r="O92" s="32"/>
    </row>
    <row r="93" spans="1:17" x14ac:dyDescent="0.25">
      <c r="G93" s="5"/>
    </row>
    <row r="94" spans="1:17" x14ac:dyDescent="0.25">
      <c r="G94" s="5"/>
    </row>
    <row r="95" spans="1:17" x14ac:dyDescent="0.25">
      <c r="G95" s="5"/>
    </row>
    <row r="96" spans="1:17" ht="21" x14ac:dyDescent="0.35">
      <c r="A96" s="18" t="s">
        <v>91</v>
      </c>
      <c r="B96" s="18"/>
      <c r="C96" s="18"/>
      <c r="D96" s="18"/>
      <c r="E96" s="5"/>
      <c r="F96" s="18"/>
      <c r="G96" s="18" t="s">
        <v>101</v>
      </c>
      <c r="H96" s="14"/>
      <c r="I96" s="14"/>
      <c r="J96" s="14"/>
      <c r="K96" s="14"/>
      <c r="L96" s="18" t="s">
        <v>97</v>
      </c>
      <c r="M96" s="14"/>
      <c r="N96" s="27"/>
      <c r="O96" s="27"/>
      <c r="P96" s="27"/>
    </row>
    <row r="97" spans="1:16" ht="21" x14ac:dyDescent="0.35">
      <c r="A97" s="18"/>
      <c r="B97" s="18"/>
      <c r="C97" s="18"/>
      <c r="D97" s="18"/>
      <c r="E97" s="5"/>
      <c r="F97" s="18"/>
      <c r="G97" s="5"/>
      <c r="H97" s="5"/>
      <c r="I97" s="5"/>
      <c r="J97" s="5"/>
      <c r="K97" s="5"/>
      <c r="L97" s="18"/>
      <c r="M97" s="5"/>
      <c r="N97" s="5"/>
      <c r="O97" s="5"/>
      <c r="P97" s="5"/>
    </row>
    <row r="98" spans="1:16" ht="21" x14ac:dyDescent="0.35">
      <c r="A98" s="18"/>
      <c r="B98" s="18"/>
      <c r="C98" s="18"/>
      <c r="D98" s="18"/>
      <c r="E98" s="5"/>
      <c r="F98" s="18"/>
      <c r="G98" s="14"/>
      <c r="H98" s="14"/>
      <c r="I98" s="14"/>
      <c r="J98" s="14"/>
      <c r="K98" s="14"/>
      <c r="L98" s="18"/>
      <c r="M98" s="14"/>
      <c r="N98" s="27"/>
      <c r="O98" s="27"/>
      <c r="P98" s="27"/>
    </row>
    <row r="99" spans="1:16" ht="21" x14ac:dyDescent="0.35">
      <c r="A99" s="19" t="s">
        <v>88</v>
      </c>
      <c r="B99" s="19"/>
      <c r="C99" s="19"/>
      <c r="D99" s="19"/>
      <c r="E99" s="5"/>
      <c r="F99" s="19"/>
      <c r="G99" s="19" t="s">
        <v>102</v>
      </c>
      <c r="H99" s="26"/>
      <c r="I99" s="26"/>
      <c r="J99" s="26"/>
      <c r="K99" s="26"/>
      <c r="L99" s="19" t="s">
        <v>87</v>
      </c>
      <c r="M99" s="26"/>
      <c r="N99" s="28"/>
      <c r="O99" s="28"/>
      <c r="P99" s="28"/>
    </row>
    <row r="100" spans="1:16" ht="21" x14ac:dyDescent="0.35">
      <c r="A100" s="18" t="s">
        <v>86</v>
      </c>
      <c r="B100" s="18"/>
      <c r="C100" s="18"/>
      <c r="D100" s="18"/>
      <c r="E100" s="5"/>
      <c r="F100" s="18"/>
      <c r="G100" s="18" t="s">
        <v>103</v>
      </c>
      <c r="H100" s="14"/>
      <c r="I100" s="14"/>
      <c r="J100" s="14"/>
      <c r="K100" s="33" t="s">
        <v>99</v>
      </c>
      <c r="L100" s="33"/>
      <c r="M100" s="33"/>
      <c r="N100" s="27"/>
      <c r="O100" s="27"/>
      <c r="P100" s="27"/>
    </row>
    <row r="101" spans="1:16" ht="21" x14ac:dyDescent="0.35">
      <c r="A101" s="18"/>
      <c r="B101" s="18"/>
      <c r="C101" s="18"/>
      <c r="D101" s="18"/>
      <c r="E101" s="5"/>
      <c r="F101" s="18"/>
      <c r="G101" s="14"/>
      <c r="H101" s="14"/>
      <c r="I101" s="14"/>
      <c r="J101" s="14"/>
      <c r="K101" s="14"/>
      <c r="L101" s="18"/>
      <c r="M101" s="14"/>
      <c r="N101" s="14"/>
      <c r="O101" s="14"/>
      <c r="P101" s="14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6" spans="1:16" x14ac:dyDescent="0.25">
      <c r="E106" t="s">
        <v>89</v>
      </c>
    </row>
    <row r="111" spans="1:16" ht="26.25" x14ac:dyDescent="0.4">
      <c r="A111" s="53" t="s">
        <v>109</v>
      </c>
    </row>
  </sheetData>
  <mergeCells count="9">
    <mergeCell ref="K100:M100"/>
    <mergeCell ref="A6:A8"/>
    <mergeCell ref="D6:P6"/>
    <mergeCell ref="A1:P1"/>
    <mergeCell ref="A2:P2"/>
    <mergeCell ref="A3:P3"/>
    <mergeCell ref="A4:P4"/>
    <mergeCell ref="A5:P5"/>
    <mergeCell ref="B10:D10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2023-03-20T19:44:00Z</cp:lastPrinted>
  <dcterms:created xsi:type="dcterms:W3CDTF">2022-02-09T20:06:33Z</dcterms:created>
  <dcterms:modified xsi:type="dcterms:W3CDTF">2023-03-20T19:50:13Z</dcterms:modified>
</cp:coreProperties>
</file>